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Financial Sector\Insurance\"/>
    </mc:Choice>
  </mc:AlternateContent>
  <xr:revisionPtr revIDLastSave="0" documentId="13_ncr:1_{6CD629B2-D4E3-475D-A1EB-39E8EA14D8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2" r:id="rId2"/>
  </sheets>
  <definedNames>
    <definedName name="_xlnm.Print_Area" localSheetId="0">'Annual Financial Data'!$P$13:$Q$136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2" l="1"/>
  <c r="M26" i="2"/>
  <c r="L26" i="2"/>
  <c r="K26" i="2"/>
  <c r="N26" i="2"/>
  <c r="J26" i="2"/>
  <c r="I26" i="2"/>
  <c r="H26" i="2"/>
  <c r="G26" i="2"/>
  <c r="F26" i="2"/>
  <c r="E26" i="2"/>
  <c r="D26" i="2"/>
  <c r="C26" i="2"/>
  <c r="B26" i="2"/>
  <c r="O24" i="2"/>
  <c r="M24" i="2"/>
  <c r="L24" i="2"/>
  <c r="K24" i="2"/>
  <c r="J24" i="2"/>
  <c r="I24" i="2"/>
  <c r="H24" i="2"/>
  <c r="G24" i="2"/>
  <c r="F24" i="2"/>
  <c r="E24" i="2"/>
  <c r="D24" i="2"/>
  <c r="C24" i="2"/>
  <c r="B24" i="2"/>
  <c r="O21" i="2"/>
  <c r="M21" i="2"/>
  <c r="L21" i="2"/>
  <c r="K21" i="2"/>
  <c r="N21" i="2"/>
  <c r="J21" i="2"/>
  <c r="I21" i="2"/>
  <c r="H21" i="2"/>
  <c r="G21" i="2"/>
  <c r="F21" i="2"/>
  <c r="E21" i="2"/>
  <c r="D21" i="2"/>
  <c r="C21" i="2"/>
  <c r="B21" i="2"/>
  <c r="O19" i="2"/>
  <c r="M19" i="2"/>
  <c r="L19" i="2"/>
  <c r="K19" i="2"/>
  <c r="N19" i="2"/>
  <c r="J19" i="2"/>
  <c r="I19" i="2"/>
  <c r="H19" i="2"/>
  <c r="G19" i="2"/>
  <c r="F19" i="2"/>
  <c r="E19" i="2"/>
  <c r="D19" i="2"/>
  <c r="C19" i="2"/>
  <c r="B19" i="2"/>
  <c r="C27" i="2" l="1"/>
  <c r="D27" i="2"/>
  <c r="E27" i="2"/>
  <c r="F27" i="2"/>
  <c r="G27" i="2"/>
  <c r="H27" i="2"/>
  <c r="I27" i="2"/>
  <c r="J27" i="2"/>
  <c r="N27" i="2"/>
  <c r="K27" i="2"/>
  <c r="L27" i="2"/>
  <c r="M27" i="2"/>
  <c r="O27" i="2"/>
  <c r="C23" i="2" l="1"/>
  <c r="D23" i="2"/>
  <c r="E23" i="2"/>
  <c r="F23" i="2"/>
  <c r="G23" i="2"/>
  <c r="H23" i="2"/>
  <c r="I23" i="2"/>
  <c r="J23" i="2"/>
  <c r="N23" i="2"/>
  <c r="K23" i="2"/>
  <c r="L23" i="2"/>
  <c r="M23" i="2"/>
  <c r="O23" i="2"/>
  <c r="B23" i="2"/>
  <c r="C20" i="2"/>
  <c r="D20" i="2"/>
  <c r="G20" i="2"/>
  <c r="H20" i="2"/>
  <c r="I20" i="2"/>
  <c r="J20" i="2"/>
  <c r="K20" i="2"/>
  <c r="M20" i="2"/>
  <c r="B20" i="2"/>
  <c r="C18" i="2"/>
  <c r="D18" i="2"/>
  <c r="E18" i="2"/>
  <c r="F18" i="2"/>
  <c r="G18" i="2"/>
  <c r="H18" i="2"/>
  <c r="I18" i="2"/>
  <c r="J18" i="2"/>
  <c r="N18" i="2"/>
  <c r="K18" i="2"/>
  <c r="L18" i="2"/>
  <c r="M18" i="2"/>
  <c r="O18" i="2"/>
  <c r="B18" i="2"/>
  <c r="C17" i="2"/>
  <c r="D17" i="2"/>
  <c r="E17" i="2"/>
  <c r="F17" i="2"/>
  <c r="G17" i="2"/>
  <c r="H17" i="2"/>
  <c r="I17" i="2"/>
  <c r="J17" i="2"/>
  <c r="N17" i="2"/>
  <c r="K17" i="2"/>
  <c r="L17" i="2"/>
  <c r="M17" i="2"/>
  <c r="O17" i="2"/>
  <c r="B17" i="2" l="1"/>
  <c r="B27" i="2" l="1"/>
</calcChain>
</file>

<file path=xl/sharedStrings.xml><?xml version="1.0" encoding="utf-8"?>
<sst xmlns="http://schemas.openxmlformats.org/spreadsheetml/2006/main" count="352" uniqueCount="314">
  <si>
    <t>AL-NISR AL-ARABI INSURANCE</t>
  </si>
  <si>
    <t>ARAB JORDANIAN INSURANCE GROUP</t>
  </si>
  <si>
    <t>ARABIA INSURANCE COMPANY - JORDAN</t>
  </si>
  <si>
    <t>DELTA INSURANCE</t>
  </si>
  <si>
    <t>EURO ARAB INSURANCE GROUP</t>
  </si>
  <si>
    <t>JERUSALEM INSURANCE</t>
  </si>
  <si>
    <t>JORDAN FRENCH INSURANCE</t>
  </si>
  <si>
    <t>JORDAN INSURANCE</t>
  </si>
  <si>
    <t>JORDAN INTERNATIONAL INSURANCE</t>
  </si>
  <si>
    <t>MIDDLE EAST INSURANCE</t>
  </si>
  <si>
    <t>NATIONAL INSURANCE</t>
  </si>
  <si>
    <t>THE MEDITERRANEAN &amp; GULF INSURANCE COMPANY-JORDAN P.L.C</t>
  </si>
  <si>
    <t>THE UNITED INSURANCE</t>
  </si>
  <si>
    <t>الاردن الدولية للتأمين</t>
  </si>
  <si>
    <t>الاردنية الفرنسية للتأمين</t>
  </si>
  <si>
    <t>التأمين الاردنية</t>
  </si>
  <si>
    <t>التأمين العربية - الأردن</t>
  </si>
  <si>
    <t>التأمين الوطنية</t>
  </si>
  <si>
    <t>الشرق الأوسط للتأمين</t>
  </si>
  <si>
    <t>القدس للتأمين</t>
  </si>
  <si>
    <t>المتحدة للتأمين</t>
  </si>
  <si>
    <t>المتوسط والخليج للتأمين-الأردن</t>
  </si>
  <si>
    <t>المجموعة العربية الأوروبية للتأمين</t>
  </si>
  <si>
    <t>المجموعة العربية الاردنية للتأمين</t>
  </si>
  <si>
    <t>النسر العربي للتأمين</t>
  </si>
  <si>
    <t>دلتا للتأمين</t>
  </si>
  <si>
    <t>مجموعة الخليج للتأمين/ الأردن</t>
  </si>
  <si>
    <t>GULF INSURANCE GROUP/ JORDAN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</si>
  <si>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</si>
  <si>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</si>
  <si>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</si>
  <si>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</si>
  <si>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</si>
  <si>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</si>
  <si>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</si>
  <si>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</si>
  <si>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</si>
  <si>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Value Traded (JD)</t>
  </si>
  <si>
    <t>No. of Shares Traded</t>
  </si>
  <si>
    <t>عدد الأسهم المتداولة</t>
  </si>
  <si>
    <t>No. of Transactions</t>
  </si>
  <si>
    <t>No. of Subscribed Shares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</si>
  <si>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</si>
  <si>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</si>
  <si>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</si>
  <si>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</si>
  <si>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</si>
  <si>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</si>
  <si>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</si>
  <si>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</si>
  <si>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</si>
  <si>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>Price Earnings Ratio (Times)</t>
  </si>
  <si>
    <t>(القيمة السوقية الى العائد (مرة</t>
  </si>
  <si>
    <t>Price to Book Value (Times)</t>
  </si>
  <si>
    <t>Return on Assets %</t>
  </si>
  <si>
    <t>Return on Equity %</t>
  </si>
  <si>
    <t>Equity Ratio %</t>
  </si>
  <si>
    <t xml:space="preserve">حجم التداول (دينار) </t>
  </si>
  <si>
    <t xml:space="preserve">عدد العقود المنفذة </t>
  </si>
  <si>
    <t>عدد الأسهم المكتتب بها</t>
  </si>
  <si>
    <t>القيمة الاسمية للسهم (دينار)</t>
  </si>
  <si>
    <t>(القيمة الدفترية للسهم الواحد (دينار</t>
  </si>
  <si>
    <t>(القيمة السوقية الى القيمة الدفترية (مرة</t>
  </si>
  <si>
    <t>%العائد على مجموع الموجودات</t>
  </si>
  <si>
    <t>%العائد على حقوق المساهمين</t>
  </si>
  <si>
    <t>%معدل المديونية</t>
  </si>
  <si>
    <t>%نسبة الملكية</t>
  </si>
  <si>
    <t>Debt Ratio %</t>
  </si>
  <si>
    <t>حق استخدام الأصل</t>
  </si>
  <si>
    <t>التزام حق استخدام أصل</t>
  </si>
  <si>
    <t>إيرادات عقود التأمين</t>
  </si>
  <si>
    <t>مصروفات عقود التأمين</t>
  </si>
  <si>
    <t>نتائج أعمال عقود التأمين</t>
  </si>
  <si>
    <t>نتائج أعمال عقود إعادة التأمين</t>
  </si>
  <si>
    <t>مستردات عقود إعادة التأمين</t>
  </si>
  <si>
    <t>صافي نتائج أعمال التأمين</t>
  </si>
  <si>
    <t>صافي نتائج تمويل أعمال التأمين</t>
  </si>
  <si>
    <t>فوائد دائنة</t>
  </si>
  <si>
    <t>صافي أرباح الموجودات المالية والاستثمارات</t>
  </si>
  <si>
    <t>ايرادات اخرى</t>
  </si>
  <si>
    <t>استهلاك استثمارات عقارية</t>
  </si>
  <si>
    <t>مخصص خسائر ائتمانية متوقعة</t>
  </si>
  <si>
    <t>مصاريف أخرى</t>
  </si>
  <si>
    <t>اجمالي المصروفات</t>
  </si>
  <si>
    <t>نتائج عقود إعادة التأمين</t>
  </si>
  <si>
    <t>موجودات عقود التأمين</t>
  </si>
  <si>
    <t>مصاريف وفوائد بنكية</t>
  </si>
  <si>
    <t>ديون معدومة</t>
  </si>
  <si>
    <t>ايرادات التمويل - عقود التأمين</t>
  </si>
  <si>
    <t>مصاريف التمويل - عقود التأمين</t>
  </si>
  <si>
    <t>ايرادات التمويل - عقود إعادة التأمين</t>
  </si>
  <si>
    <t>مصاريف التمويل - عقود إعادة التأمين</t>
  </si>
  <si>
    <t>صافي نتائج أعمال عقود التأمين وإعادة التأمين</t>
  </si>
  <si>
    <t>مجموع الايرادات</t>
  </si>
  <si>
    <t>صافي نتيجة التأمين والاستثمار</t>
  </si>
  <si>
    <t>التزامات عقود إيجار</t>
  </si>
  <si>
    <t>مخصص ضريبة المساهمة الوطنية</t>
  </si>
  <si>
    <t>مخصص خسائر ائتمانية متوقعة - ذمم مدينة</t>
  </si>
  <si>
    <t>مخصص خسائر ائتمانية متوقعة - الودائع لدى البنوك</t>
  </si>
  <si>
    <t>مخصص خسائر ائتمانية متوقعة - الموجودات المالية من خلال بيان الدخل الشامل</t>
  </si>
  <si>
    <t>مخصص خسائر ائتمانية متوقعة - الموجودات المالية بالكلفة المطفأة</t>
  </si>
  <si>
    <t>مخصص خسائر ائتمانية متوقعة - قروض حملة الوثائق وأخرى</t>
  </si>
  <si>
    <t>دائنون</t>
  </si>
  <si>
    <t>نفقات غير موزعة</t>
  </si>
  <si>
    <t>موجودات العمليات المتوقفة</t>
  </si>
  <si>
    <t>التزامات مرتبطة بموجودات العمليات المتوقفة</t>
  </si>
  <si>
    <t>قرض مساند</t>
  </si>
  <si>
    <t>مصاريف إدارية وعمومية غير موزعة</t>
  </si>
  <si>
    <t>استهلاكات واطفاءات غير موزعة</t>
  </si>
  <si>
    <t>أرباح/خسائر بيع ممتلكات ومعدات</t>
  </si>
  <si>
    <t>مخصص التدني في المدينين</t>
  </si>
  <si>
    <t>أمانات صندوق ضمان التسوية</t>
  </si>
  <si>
    <t>فرق شراء حقوق غير المسيطرين</t>
  </si>
  <si>
    <t>احتياطي تقييم موجودات مالية</t>
  </si>
  <si>
    <t>ايرادات ايجارات</t>
  </si>
  <si>
    <t>حقوق غير المسيطرين</t>
  </si>
  <si>
    <t>توزيعات أرباح الموجودات المالية والاستثمارات</t>
  </si>
  <si>
    <t>ايرادات بيع ممتلكات ومعدات</t>
  </si>
  <si>
    <t>Insurance contract assets</t>
  </si>
  <si>
    <t>Reinsurance contract assets</t>
  </si>
  <si>
    <t>Insurance contract liabilities</t>
  </si>
  <si>
    <t>Reinsurance contract liabilities</t>
  </si>
  <si>
    <t>Insurance contract revenues</t>
  </si>
  <si>
    <t>Insurance contract expenses</t>
  </si>
  <si>
    <t>Insurance contract service results</t>
  </si>
  <si>
    <t>Reinsurance contract service results</t>
  </si>
  <si>
    <t>Net insurance operations results</t>
  </si>
  <si>
    <t>Finance revenues - insurance contracts</t>
  </si>
  <si>
    <t>Finance expenses - insurance contracts</t>
  </si>
  <si>
    <t>Finance revenues - reinsurance contracts</t>
  </si>
  <si>
    <t>Finance expenses - reinsurance contracts</t>
  </si>
  <si>
    <t>Net financing results of insurance operations</t>
  </si>
  <si>
    <t>Net results of insurance and reinsurance operations</t>
  </si>
  <si>
    <t>Intrest income</t>
  </si>
  <si>
    <t>Profit from financial assets and investments</t>
  </si>
  <si>
    <t>Other revenues</t>
  </si>
  <si>
    <t>Total revenues</t>
  </si>
  <si>
    <t>Net results of insurance and investment</t>
  </si>
  <si>
    <t>Expected credit losses provision</t>
  </si>
  <si>
    <t>Other expenses</t>
  </si>
  <si>
    <t>Total expenses</t>
  </si>
  <si>
    <t>Income tax expense</t>
  </si>
  <si>
    <t>Provision for expected credit losses - account receivables</t>
  </si>
  <si>
    <t>Provision for expected credit losses - banks deposits</t>
  </si>
  <si>
    <t>Provision for expected credit losses - financial assets through other comprehansive income</t>
  </si>
  <si>
    <t>Provision for expected credit losses - financial assets measured at amortized cost</t>
  </si>
  <si>
    <t>Provision for expected credit losses - loans for life insurance policies holders and others</t>
  </si>
  <si>
    <t>Right to use an asset</t>
  </si>
  <si>
    <t>The company's share of the results from associated copmanies</t>
  </si>
  <si>
    <t>Unallocated expenses</t>
  </si>
  <si>
    <t>Discontinued operations' assets</t>
  </si>
  <si>
    <t>Leases contracts liabiliies</t>
  </si>
  <si>
    <t>Liabilities related to discontinued operations' assets</t>
  </si>
  <si>
    <t>Subordinated loan</t>
  </si>
  <si>
    <t>Reinsurance contract results</t>
  </si>
  <si>
    <t>Reinsurance contract recoveries</t>
  </si>
  <si>
    <t>Unallocated general and administrative expenses</t>
  </si>
  <si>
    <t>Unallocated depreciation and amortization</t>
  </si>
  <si>
    <t>Gains/losses from sale of property and equipment</t>
  </si>
  <si>
    <t>Provision for national contribution</t>
  </si>
  <si>
    <t>Provision for impairment of receivables</t>
  </si>
  <si>
    <t>Settlement guarantee fund secretariats</t>
  </si>
  <si>
    <t>Differences for purchase of non-controlling shares</t>
  </si>
  <si>
    <t>Fair value reserve</t>
  </si>
  <si>
    <t>Rental revenues</t>
  </si>
  <si>
    <t>Non-controlling interests</t>
  </si>
  <si>
    <t>Depreciation of investment properties</t>
  </si>
  <si>
    <t>Deposits at banks</t>
  </si>
  <si>
    <t>Financial assets at fair value through profit or loss</t>
  </si>
  <si>
    <t>Financial assets at fair value through other comprehensive income</t>
  </si>
  <si>
    <t>Financial assets carried at amortized cost</t>
  </si>
  <si>
    <t>Investments in subsidiaries, associates, and joint ventures</t>
  </si>
  <si>
    <t>Loans for life insurance policies holders and others</t>
  </si>
  <si>
    <t>Investment property</t>
  </si>
  <si>
    <t>Total investments</t>
  </si>
  <si>
    <t>Cash on hand and at banks</t>
  </si>
  <si>
    <t>Notes receivable and checks under collection</t>
  </si>
  <si>
    <t>Accounts receivables - net</t>
  </si>
  <si>
    <t>Related parties receivable</t>
  </si>
  <si>
    <t>Property and equipment - net</t>
  </si>
  <si>
    <t>Intangible assets - net</t>
  </si>
  <si>
    <t>Project under constructions</t>
  </si>
  <si>
    <t>Deferred tax assets    </t>
  </si>
  <si>
    <t>Other assets</t>
  </si>
  <si>
    <t>Total assets</t>
  </si>
  <si>
    <t>Total insurance contract liabilities</t>
  </si>
  <si>
    <t>Due to Banks</t>
  </si>
  <si>
    <t>Accounts payable</t>
  </si>
  <si>
    <t>Accrued expenses</t>
  </si>
  <si>
    <t>Borrowings</t>
  </si>
  <si>
    <t/>
  </si>
  <si>
    <t>Income tax provision</t>
  </si>
  <si>
    <t>Other provisions</t>
  </si>
  <si>
    <t>Deferred tax liabilities</t>
  </si>
  <si>
    <t>Other liabilities</t>
  </si>
  <si>
    <t>Total liabilities</t>
  </si>
  <si>
    <t>Paid-up capital</t>
  </si>
  <si>
    <t>Share premium</t>
  </si>
  <si>
    <t>Share discount</t>
  </si>
  <si>
    <t>Treasury shares</t>
  </si>
  <si>
    <t>Statutory reserve</t>
  </si>
  <si>
    <t>Voluntary reserve</t>
  </si>
  <si>
    <t>General reserve</t>
  </si>
  <si>
    <t>Special reserve</t>
  </si>
  <si>
    <t>Foreign currency translation reserve</t>
  </si>
  <si>
    <t>Cumulative changes in fair value - net</t>
  </si>
  <si>
    <t>Other reserves</t>
  </si>
  <si>
    <t>Retained earnings (accumulated losses)</t>
  </si>
  <si>
    <t>Other equity interest</t>
  </si>
  <si>
    <t>Total equity attributable to owners of parent</t>
  </si>
  <si>
    <t>Total equity</t>
  </si>
  <si>
    <t>Total equity and liabilities</t>
  </si>
  <si>
    <t>Profit (loss) for the year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</si>
  <si>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</si>
  <si>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</si>
  <si>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</si>
  <si>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</si>
  <si>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</si>
  <si>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</si>
  <si>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</si>
  <si>
    <t>الودائع لدى البنوك</t>
  </si>
  <si>
    <t>الموجودات المالية بالقيمة العادلة من خلال قائمة الدخل</t>
  </si>
  <si>
    <t>الموجودات المالية بالقيمة العادلة من خلال الدخل الشامل الاخر</t>
  </si>
  <si>
    <t>الموجودات المالية بالتكلفة المطفأة</t>
  </si>
  <si>
    <t>الاستثمارات في الشركات التابعة والحليفة والمشاريع المشتركة</t>
  </si>
  <si>
    <t>قروض حملة وثائق تأمين الحياة وأخرى</t>
  </si>
  <si>
    <t>الاستثمارات العقارية</t>
  </si>
  <si>
    <t>مجموع الاستثمارات</t>
  </si>
  <si>
    <t>النقد في الصندوق ولدى البنوك</t>
  </si>
  <si>
    <t>موجودات عقود إعادة التأمين</t>
  </si>
  <si>
    <t>أوراق القبض وشيكات برسم التحصيل</t>
  </si>
  <si>
    <t>مدينون - بالصافي</t>
  </si>
  <si>
    <t>ذمم اطراف ذات علاقة مدينة</t>
  </si>
  <si>
    <t>ممتلكات ومعدات - بالصافي</t>
  </si>
  <si>
    <t>موجودات غير ملموسة - بالصافي</t>
  </si>
  <si>
    <t>مشاريع تحت التنفيذ</t>
  </si>
  <si>
    <t>الموجودات الضريبية المؤجلة</t>
  </si>
  <si>
    <t>موجودات أخرى</t>
  </si>
  <si>
    <t>مجموع الموجودات</t>
  </si>
  <si>
    <t>مطلوبات عقود التأمين</t>
  </si>
  <si>
    <t>مجموع مطلوبات عقود التأمين</t>
  </si>
  <si>
    <t>بنوك دائنة</t>
  </si>
  <si>
    <t>مطلوبات عقود إعادة التأمين</t>
  </si>
  <si>
    <t>مصاريف مستحقة الدفع</t>
  </si>
  <si>
    <t>القروض</t>
  </si>
  <si>
    <t>مخصص ضريبة الدخل</t>
  </si>
  <si>
    <t>مخصصات أخرى</t>
  </si>
  <si>
    <t>مطلوبات ضريبية مؤجلة</t>
  </si>
  <si>
    <t>مطلوبات أخرى</t>
  </si>
  <si>
    <t>مجموع المطلوبات</t>
  </si>
  <si>
    <t>رأس المال المكتتب به (المدفوع)</t>
  </si>
  <si>
    <t>علاوة إصدار</t>
  </si>
  <si>
    <t>خصم اصدار</t>
  </si>
  <si>
    <t>أسهم الخزينة</t>
  </si>
  <si>
    <t>احتياطي اجباري</t>
  </si>
  <si>
    <t>إحتياطي اختياري</t>
  </si>
  <si>
    <t>إحتياطي عام</t>
  </si>
  <si>
    <t>إحتياطي خاص</t>
  </si>
  <si>
    <t>إحتياطي ترجمة عُملات أجنبية</t>
  </si>
  <si>
    <t>التغير المتراكم في القيمة العادلة - بالصافي</t>
  </si>
  <si>
    <t>احتياطيات أخرى</t>
  </si>
  <si>
    <t>أرباح (خسائر) مدورة</t>
  </si>
  <si>
    <t>حصص ملكية أخرى</t>
  </si>
  <si>
    <t>إجمالي حقوق الملكية المنسوبة إلى مالكي الشركة الأم</t>
  </si>
  <si>
    <t>مجموع حقوق الملكية</t>
  </si>
  <si>
    <t>مجموع المطلوبات وحقوق الملكية</t>
  </si>
  <si>
    <t>حصة الشركة من نتائج أعمال الشركات الحليفة</t>
  </si>
  <si>
    <t>مصروف ضريبة الدخل</t>
  </si>
  <si>
    <t>الربح (الخسارة ) للسنة</t>
  </si>
  <si>
    <t>الربح (الخسارة)، المنسوب إلى مالكي الشركة الأم</t>
  </si>
  <si>
    <t>الربح (الخسارة)، المنسوب إلى حقوق غير المسيطرين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</si>
  <si>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</si>
  <si>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</si>
  <si>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</si>
  <si>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النقد وما في حكمه في بداية الفترة</t>
  </si>
  <si>
    <t>النقد وما في حكمه في نهاية الفترة</t>
  </si>
  <si>
    <t>Effect of exchange rate changes on cash and cash equivalents</t>
  </si>
  <si>
    <t xml:space="preserve">الربح (الخسارة) قبل الضريبة من العمليات المستمرة </t>
  </si>
  <si>
    <t>الربح (الخسارة ) السنة بعد الضريبة من العمليات المستمرة</t>
  </si>
  <si>
    <t>Profit (loss) before tax from continuous operations</t>
  </si>
  <si>
    <t>Profit (loss) after tax from continuous operations</t>
  </si>
  <si>
    <t>Profit (loss) from discontinued operations</t>
  </si>
  <si>
    <t>مخصص (وفر) تعويض نهاية الخدمة</t>
  </si>
  <si>
    <t>Provision (surplus) for end of service indemnity</t>
  </si>
  <si>
    <t>Obligation for right to use an asset</t>
  </si>
  <si>
    <t>Revenues from sale of property and equipment</t>
  </si>
  <si>
    <t>Allocated employee benefits expense</t>
  </si>
  <si>
    <t>Unallocated employee benefits expense</t>
  </si>
  <si>
    <t>نفقات الموظفين الموزعة</t>
  </si>
  <si>
    <t>نفقات الموظفين غير موزعة</t>
  </si>
  <si>
    <t>مصاريف إدارية وعمومية موزعة</t>
  </si>
  <si>
    <t>Allocated general and administrative expenses</t>
  </si>
  <si>
    <t>Allocated depreciation and amortization</t>
  </si>
  <si>
    <t>استهلاكات واطفاءات موزعة</t>
  </si>
  <si>
    <t>Bank fees and interest</t>
  </si>
  <si>
    <t>Bad debts</t>
  </si>
  <si>
    <t>الربح (الخسارة ) السنة بعد الضريبة من العمليات المتوقفة</t>
  </si>
  <si>
    <t>Dividends on financial assets and investments</t>
  </si>
  <si>
    <t>اثر تغيرات أسعار الصرف على النقد والنقد المعادل</t>
  </si>
  <si>
    <t>Annual Financial Data for the Year 2024</t>
  </si>
  <si>
    <t>البيانات المالية السنوية لعام 2024</t>
  </si>
  <si>
    <t>الموجودات المالية لحملة البوالص المرتبطة استثمارياً</t>
  </si>
  <si>
    <t>استهلاك حق استخدام اصول</t>
  </si>
  <si>
    <t>فوائد حق استخدام الاصول</t>
  </si>
  <si>
    <t>Depreciation of right to use an asset</t>
  </si>
  <si>
    <t>Intrest on the right to use an asset</t>
  </si>
  <si>
    <t>Financial assets of policyholders linked to investments</t>
  </si>
  <si>
    <t>-</t>
  </si>
  <si>
    <t>سعرالاغلاق (دينار)*</t>
  </si>
  <si>
    <t>Closing Price (JD)*</t>
  </si>
  <si>
    <t>Market Capitalization (JD)</t>
  </si>
  <si>
    <t>القيمة السوقية (دينار)</t>
  </si>
  <si>
    <t>*Reflects the listed company's last closing price, regardless of whether this price was registered in the listed or unlisted securities market.</t>
  </si>
  <si>
    <t>*يعكس آخر سعر للشركة المدرجة بغض النظر فيما إذا تم تسجيل هذا السعر في سوق الأوراق المالية المدرجة أو غير المدرجة.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</si>
</sst>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7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1" xfId="0" applyFill="1" applyBorder="1"/>
    <xf numFmtId="0" fontId="2" fillId="0" borderId="0" xfId="0" applyFont="1"/>
    <xf numFmtId="0" fontId="3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3" fillId="0" borderId="0" xfId="0" applyFont="1"/>
    <xf numFmtId="0" fontId="4" fillId="0" borderId="7" xfId="0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9" xfId="0" applyFont="1" applyFill="1" applyBorder="1" applyAlignment="1">
      <alignment vertical="center" wrapText="1"/>
    </xf>
    <xf numFmtId="165" fontId="0" fillId="0" borderId="0" xfId="0" applyNumberFormat="1"/>
    <xf numFmtId="1" fontId="0" fillId="0" borderId="1" xfId="1" applyNumberFormat="1" applyFont="1" applyFill="1" applyBorder="1"/>
    <xf numFmtId="1" fontId="0" fillId="0" borderId="11" xfId="1" applyNumberFormat="1" applyFont="1" applyFill="1" applyBorder="1"/>
    <xf numFmtId="1" fontId="0" fillId="0" borderId="0" xfId="0" applyNumberFormat="1"/>
    <xf numFmtId="1" fontId="0" fillId="0" borderId="0" xfId="0" applyNumberFormat="1" applyFill="1"/>
    <xf numFmtId="0" fontId="0" fillId="0" borderId="0" xfId="0" applyFill="1"/>
    <xf numFmtId="0" fontId="1" fillId="0" borderId="0" xfId="0" applyFont="1" applyFill="1"/>
    <xf numFmtId="1" fontId="4" fillId="0" borderId="1" xfId="1" applyNumberFormat="1" applyFont="1" applyFill="1" applyBorder="1"/>
    <xf numFmtId="1" fontId="0" fillId="0" borderId="0" xfId="1" applyNumberFormat="1" applyFont="1" applyFill="1"/>
    <xf numFmtId="0" fontId="6" fillId="0" borderId="1" xfId="0" applyFont="1" applyFill="1" applyBorder="1"/>
    <xf numFmtId="0" fontId="2" fillId="2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2" fontId="0" fillId="0" borderId="0" xfId="0" applyNumberFormat="1"/>
    <xf numFmtId="2" fontId="4" fillId="0" borderId="0" xfId="0" applyNumberFormat="1" applyFont="1" applyFill="1" applyAlignment="1">
      <alignment horizontal="center"/>
    </xf>
    <xf numFmtId="0" fontId="0" fillId="0" borderId="0" xfId="0" applyAlignment="1">
      <alignment horizontal="right" vertical="center" wrapText="1" readingOrder="2"/>
    </xf>
    <xf numFmtId="0" fontId="0" fillId="0" borderId="0" xfId="0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17</xdr:col>
      <xdr:colOff>428625</xdr:colOff>
      <xdr:row>3</xdr:row>
      <xdr:rowOff>28575</xdr:rowOff>
    </xdr:to>
    <xdr:pic>
      <xdr:nvPicPr>
        <xdr:cNvPr id="1051" name="Picture 1">
          <a:extLst>
            <a:ext uri="{FF2B5EF4-FFF2-40B4-BE49-F238E27FC236}">
              <a16:creationId xmlns:a16="http://schemas.microsoft.com/office/drawing/2014/main" id="{4EDE2D7B-255A-4524-AED4-09DEB4086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022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P145"/>
  <sheetViews>
    <sheetView tabSelected="1" zoomScaleNormal="100" workbookViewId="0">
      <selection activeCell="A5" sqref="A5"/>
    </sheetView>
  </sheetViews>
  <sheetFormatPr defaultRowHeight="12.75" x14ac:dyDescent="0.2"/>
  <cols>
    <col min="1" max="1" width="78" bestFit="1" customWidth="1"/>
    <col min="2" max="2" width="14.42578125" customWidth="1"/>
    <col min="3" max="3" width="13.42578125" customWidth="1"/>
    <col min="4" max="4" width="18" customWidth="1"/>
    <col min="5" max="5" width="18.140625" customWidth="1"/>
    <col min="6" max="6" width="11.42578125" customWidth="1"/>
    <col min="7" max="7" width="14" customWidth="1"/>
    <col min="8" max="8" width="21.42578125" customWidth="1"/>
    <col min="9" max="9" width="20.7109375" customWidth="1"/>
    <col min="10" max="10" width="13.140625" customWidth="1"/>
    <col min="11" max="11" width="19.5703125" customWidth="1"/>
    <col min="12" max="12" width="20.7109375" customWidth="1"/>
    <col min="13" max="13" width="16.85546875" customWidth="1"/>
    <col min="14" max="14" width="20.140625" customWidth="1"/>
    <col min="15" max="15" width="23.85546875" customWidth="1"/>
    <col min="16" max="16" width="50.85546875" bestFit="1" customWidth="1"/>
  </cols>
  <sheetData>
    <row r="7" spans="1:16" ht="15" x14ac:dyDescent="0.25">
      <c r="A7" s="9" t="s">
        <v>299</v>
      </c>
      <c r="P7" s="9" t="s">
        <v>300</v>
      </c>
    </row>
    <row r="9" spans="1:16" ht="25.5" x14ac:dyDescent="0.2">
      <c r="A9" s="5"/>
      <c r="B9" s="4" t="s">
        <v>18</v>
      </c>
      <c r="C9" s="2" t="s">
        <v>24</v>
      </c>
      <c r="D9" s="2" t="s">
        <v>15</v>
      </c>
      <c r="E9" s="2" t="s">
        <v>16</v>
      </c>
      <c r="F9" s="2" t="s">
        <v>25</v>
      </c>
      <c r="G9" s="2" t="s">
        <v>19</v>
      </c>
      <c r="H9" s="2" t="s">
        <v>20</v>
      </c>
      <c r="I9" s="2" t="s">
        <v>14</v>
      </c>
      <c r="J9" s="2" t="s">
        <v>26</v>
      </c>
      <c r="K9" s="2" t="s">
        <v>17</v>
      </c>
      <c r="L9" s="2" t="s">
        <v>13</v>
      </c>
      <c r="M9" s="2" t="s">
        <v>22</v>
      </c>
      <c r="N9" s="2" t="s">
        <v>23</v>
      </c>
      <c r="O9" s="2" t="s">
        <v>21</v>
      </c>
      <c r="P9" s="5"/>
    </row>
    <row r="10" spans="1:16" ht="51" x14ac:dyDescent="0.2">
      <c r="A10" s="6"/>
      <c r="B10" s="4" t="s">
        <v>9</v>
      </c>
      <c r="C10" s="2" t="s">
        <v>0</v>
      </c>
      <c r="D10" s="2" t="s">
        <v>7</v>
      </c>
      <c r="E10" s="2" t="s">
        <v>2</v>
      </c>
      <c r="F10" s="2" t="s">
        <v>3</v>
      </c>
      <c r="G10" s="2" t="s">
        <v>5</v>
      </c>
      <c r="H10" s="2" t="s">
        <v>12</v>
      </c>
      <c r="I10" s="2" t="s">
        <v>6</v>
      </c>
      <c r="J10" s="2" t="s">
        <v>27</v>
      </c>
      <c r="K10" s="2" t="s">
        <v>10</v>
      </c>
      <c r="L10" s="2" t="s">
        <v>8</v>
      </c>
      <c r="M10" s="2" t="s">
        <v>4</v>
      </c>
      <c r="N10" s="2" t="s">
        <v>1</v>
      </c>
      <c r="O10" s="2" t="s">
        <v>11</v>
      </c>
      <c r="P10" s="6"/>
    </row>
    <row r="11" spans="1:16" x14ac:dyDescent="0.2">
      <c r="A11" s="7"/>
      <c r="B11" s="4">
        <v>121002</v>
      </c>
      <c r="C11" s="2">
        <v>121003</v>
      </c>
      <c r="D11" s="2">
        <v>121004</v>
      </c>
      <c r="E11" s="2">
        <v>121005</v>
      </c>
      <c r="F11" s="2">
        <v>121006</v>
      </c>
      <c r="G11" s="2">
        <v>121007</v>
      </c>
      <c r="H11" s="2">
        <v>121008</v>
      </c>
      <c r="I11" s="2">
        <v>121009</v>
      </c>
      <c r="J11" s="2">
        <v>121014</v>
      </c>
      <c r="K11" s="2">
        <v>121021</v>
      </c>
      <c r="L11" s="2">
        <v>121022</v>
      </c>
      <c r="M11" s="2">
        <v>121023</v>
      </c>
      <c r="N11" s="2">
        <v>121027</v>
      </c>
      <c r="O11" s="2">
        <v>121032</v>
      </c>
      <c r="P11" s="7"/>
    </row>
    <row r="13" spans="1:16" x14ac:dyDescent="0.2">
      <c r="A13" s="3" t="s">
        <v>28</v>
      </c>
      <c r="P13" s="3" t="s">
        <v>29</v>
      </c>
    </row>
    <row r="14" spans="1:16" x14ac:dyDescent="0.2">
      <c r="A14" s="1" t="s">
        <v>167</v>
      </c>
      <c r="B14" s="32">
        <v>19869152</v>
      </c>
      <c r="C14" s="32">
        <v>17598096</v>
      </c>
      <c r="D14" s="32">
        <v>31824580</v>
      </c>
      <c r="E14" s="32">
        <v>10978205</v>
      </c>
      <c r="F14" s="32">
        <v>18154325</v>
      </c>
      <c r="G14" s="32">
        <v>17401325</v>
      </c>
      <c r="H14" s="32">
        <v>15489100</v>
      </c>
      <c r="I14" s="32">
        <v>11983580</v>
      </c>
      <c r="J14" s="32">
        <v>20585232</v>
      </c>
      <c r="K14" s="32">
        <v>12200907</v>
      </c>
      <c r="L14" s="32">
        <v>4275038</v>
      </c>
      <c r="M14" s="32">
        <v>22194715</v>
      </c>
      <c r="N14" s="32">
        <v>4885432</v>
      </c>
      <c r="O14" s="32">
        <v>7154228</v>
      </c>
      <c r="P14" s="8" t="s">
        <v>220</v>
      </c>
    </row>
    <row r="15" spans="1:16" x14ac:dyDescent="0.2">
      <c r="A15" s="1" t="s">
        <v>168</v>
      </c>
      <c r="B15" s="32">
        <v>7079608</v>
      </c>
      <c r="C15" s="32">
        <v>369702</v>
      </c>
      <c r="D15" s="32">
        <v>1942873</v>
      </c>
      <c r="E15" s="32">
        <v>3565339</v>
      </c>
      <c r="F15" s="32">
        <v>1690296</v>
      </c>
      <c r="G15" s="32">
        <v>1455090</v>
      </c>
      <c r="H15" s="32">
        <v>158831</v>
      </c>
      <c r="I15" s="32">
        <v>379432</v>
      </c>
      <c r="J15" s="32">
        <v>11912378</v>
      </c>
      <c r="K15" s="32">
        <v>0</v>
      </c>
      <c r="L15" s="32">
        <v>1544505</v>
      </c>
      <c r="M15" s="32">
        <v>2665854</v>
      </c>
      <c r="N15" s="32">
        <v>3296819</v>
      </c>
      <c r="O15" s="32">
        <v>0</v>
      </c>
      <c r="P15" s="8" t="s">
        <v>221</v>
      </c>
    </row>
    <row r="16" spans="1:16" x14ac:dyDescent="0.2">
      <c r="A16" s="1" t="s">
        <v>169</v>
      </c>
      <c r="B16" s="32">
        <v>13746207</v>
      </c>
      <c r="C16" s="32">
        <v>9391215</v>
      </c>
      <c r="D16" s="32">
        <v>22311213</v>
      </c>
      <c r="E16" s="32">
        <v>3209090</v>
      </c>
      <c r="F16" s="32">
        <v>440923</v>
      </c>
      <c r="G16" s="32">
        <v>54207</v>
      </c>
      <c r="H16" s="32">
        <v>6359147</v>
      </c>
      <c r="I16" s="32">
        <v>1514994</v>
      </c>
      <c r="J16" s="32">
        <v>6568578</v>
      </c>
      <c r="K16" s="32">
        <v>4375246</v>
      </c>
      <c r="L16" s="32">
        <v>1881641</v>
      </c>
      <c r="M16" s="32">
        <v>381252</v>
      </c>
      <c r="N16" s="32">
        <v>0</v>
      </c>
      <c r="O16" s="32">
        <v>216112</v>
      </c>
      <c r="P16" s="8" t="s">
        <v>222</v>
      </c>
    </row>
    <row r="17" spans="1:16" x14ac:dyDescent="0.2">
      <c r="A17" s="1" t="s">
        <v>170</v>
      </c>
      <c r="B17" s="32">
        <v>8856724</v>
      </c>
      <c r="C17" s="32">
        <v>94016704</v>
      </c>
      <c r="D17" s="32">
        <v>1119590</v>
      </c>
      <c r="E17" s="32">
        <v>2230389</v>
      </c>
      <c r="F17" s="32">
        <v>2752332</v>
      </c>
      <c r="G17" s="32">
        <v>6852550</v>
      </c>
      <c r="H17" s="32">
        <v>4020001</v>
      </c>
      <c r="I17" s="32">
        <v>1636990</v>
      </c>
      <c r="J17" s="32">
        <v>60801553</v>
      </c>
      <c r="K17" s="32">
        <v>0</v>
      </c>
      <c r="L17" s="32">
        <v>0</v>
      </c>
      <c r="M17" s="32">
        <v>10836202</v>
      </c>
      <c r="N17" s="32">
        <v>0</v>
      </c>
      <c r="O17" s="32">
        <v>0</v>
      </c>
      <c r="P17" s="8" t="s">
        <v>223</v>
      </c>
    </row>
    <row r="18" spans="1:16" x14ac:dyDescent="0.2">
      <c r="A18" s="1" t="s">
        <v>171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3524995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8" t="s">
        <v>224</v>
      </c>
    </row>
    <row r="19" spans="1:16" x14ac:dyDescent="0.2">
      <c r="A19" s="1" t="s">
        <v>172</v>
      </c>
      <c r="B19" s="32">
        <v>0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8" t="s">
        <v>225</v>
      </c>
    </row>
    <row r="20" spans="1:16" x14ac:dyDescent="0.2">
      <c r="A20" s="1" t="s">
        <v>173</v>
      </c>
      <c r="B20" s="32">
        <v>21738750</v>
      </c>
      <c r="C20" s="32">
        <v>940001</v>
      </c>
      <c r="D20" s="38">
        <v>15852736</v>
      </c>
      <c r="E20" s="32">
        <v>1872391</v>
      </c>
      <c r="F20" s="32">
        <v>2623803</v>
      </c>
      <c r="G20" s="32">
        <v>1191880</v>
      </c>
      <c r="H20" s="32">
        <v>4592774</v>
      </c>
      <c r="I20" s="32">
        <v>5099622</v>
      </c>
      <c r="J20" s="32">
        <v>170464</v>
      </c>
      <c r="K20" s="32">
        <v>8329072</v>
      </c>
      <c r="L20" s="32">
        <v>7278361</v>
      </c>
      <c r="M20" s="32">
        <v>1218459</v>
      </c>
      <c r="N20" s="32">
        <v>2125562</v>
      </c>
      <c r="O20" s="32">
        <v>4389051</v>
      </c>
      <c r="P20" s="8" t="s">
        <v>226</v>
      </c>
    </row>
    <row r="21" spans="1:16" x14ac:dyDescent="0.2">
      <c r="A21" s="8" t="s">
        <v>147</v>
      </c>
      <c r="B21" s="32">
        <v>155464</v>
      </c>
      <c r="C21" s="32">
        <v>0</v>
      </c>
      <c r="D21" s="32">
        <v>0</v>
      </c>
      <c r="E21" s="32">
        <v>0</v>
      </c>
      <c r="F21" s="32">
        <v>122199</v>
      </c>
      <c r="G21" s="32">
        <v>0</v>
      </c>
      <c r="H21" s="32">
        <v>0</v>
      </c>
      <c r="I21" s="32">
        <v>0</v>
      </c>
      <c r="J21" s="32">
        <v>501027</v>
      </c>
      <c r="K21" s="32">
        <v>395540</v>
      </c>
      <c r="L21" s="32">
        <v>0</v>
      </c>
      <c r="M21" s="32">
        <v>0</v>
      </c>
      <c r="N21" s="32">
        <v>0</v>
      </c>
      <c r="O21" s="32">
        <v>75867</v>
      </c>
      <c r="P21" s="8" t="s">
        <v>68</v>
      </c>
    </row>
    <row r="22" spans="1:16" x14ac:dyDescent="0.2">
      <c r="A22" s="8" t="s">
        <v>306</v>
      </c>
      <c r="B22" s="32">
        <v>0</v>
      </c>
      <c r="C22" s="32">
        <v>304636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8" t="s">
        <v>301</v>
      </c>
    </row>
    <row r="23" spans="1:16" x14ac:dyDescent="0.2">
      <c r="A23" s="8" t="s">
        <v>174</v>
      </c>
      <c r="B23" s="32">
        <v>71445905</v>
      </c>
      <c r="C23" s="32">
        <v>122620354</v>
      </c>
      <c r="D23" s="32">
        <v>73050992</v>
      </c>
      <c r="E23" s="32">
        <v>21855414</v>
      </c>
      <c r="F23" s="32">
        <v>25783878</v>
      </c>
      <c r="G23" s="32">
        <v>26955052</v>
      </c>
      <c r="H23" s="32">
        <v>30619853</v>
      </c>
      <c r="I23" s="32">
        <v>24139613</v>
      </c>
      <c r="J23" s="32">
        <v>100539232</v>
      </c>
      <c r="K23" s="32">
        <v>25300765</v>
      </c>
      <c r="L23" s="32">
        <v>14979545</v>
      </c>
      <c r="M23" s="32">
        <v>37296482</v>
      </c>
      <c r="N23" s="32">
        <v>10307813</v>
      </c>
      <c r="O23" s="32">
        <v>11835258</v>
      </c>
      <c r="P23" s="8" t="s">
        <v>227</v>
      </c>
    </row>
    <row r="24" spans="1:16" x14ac:dyDescent="0.2">
      <c r="A24" s="8" t="s">
        <v>175</v>
      </c>
      <c r="B24" s="32">
        <v>3402648</v>
      </c>
      <c r="C24" s="32">
        <v>2441879</v>
      </c>
      <c r="D24" s="32">
        <v>4565508</v>
      </c>
      <c r="E24" s="32">
        <v>1085432</v>
      </c>
      <c r="F24" s="32">
        <v>1346763</v>
      </c>
      <c r="G24" s="32">
        <v>592787</v>
      </c>
      <c r="H24" s="32">
        <v>1684828</v>
      </c>
      <c r="I24" s="32">
        <v>1493233</v>
      </c>
      <c r="J24" s="32">
        <v>1020257</v>
      </c>
      <c r="K24" s="32">
        <v>208729</v>
      </c>
      <c r="L24" s="32">
        <v>256450</v>
      </c>
      <c r="M24" s="32">
        <v>3403911</v>
      </c>
      <c r="N24" s="32">
        <v>86242</v>
      </c>
      <c r="O24" s="32">
        <v>135130</v>
      </c>
      <c r="P24" s="8" t="s">
        <v>228</v>
      </c>
    </row>
    <row r="25" spans="1:16" x14ac:dyDescent="0.2">
      <c r="A25" s="8" t="s">
        <v>118</v>
      </c>
      <c r="B25" s="32">
        <v>0</v>
      </c>
      <c r="C25" s="32">
        <v>1029581</v>
      </c>
      <c r="D25" s="32">
        <v>0</v>
      </c>
      <c r="E25" s="32">
        <v>139335</v>
      </c>
      <c r="F25" s="32">
        <v>198554</v>
      </c>
      <c r="G25" s="32">
        <v>0</v>
      </c>
      <c r="H25" s="32">
        <v>1741357</v>
      </c>
      <c r="I25" s="32">
        <v>0</v>
      </c>
      <c r="J25" s="32">
        <v>2558</v>
      </c>
      <c r="K25" s="32">
        <v>17251</v>
      </c>
      <c r="L25" s="32">
        <v>84230</v>
      </c>
      <c r="M25" s="32">
        <v>409891</v>
      </c>
      <c r="N25" s="32">
        <v>0</v>
      </c>
      <c r="O25" s="32">
        <v>0</v>
      </c>
      <c r="P25" s="8" t="s">
        <v>85</v>
      </c>
    </row>
    <row r="26" spans="1:16" x14ac:dyDescent="0.2">
      <c r="A26" s="8" t="s">
        <v>119</v>
      </c>
      <c r="B26" s="32">
        <v>18128422</v>
      </c>
      <c r="C26" s="32">
        <v>10838869</v>
      </c>
      <c r="D26" s="32">
        <v>20147434</v>
      </c>
      <c r="E26" s="32">
        <v>4660766</v>
      </c>
      <c r="F26" s="32">
        <v>2790323</v>
      </c>
      <c r="G26" s="32">
        <v>4571800</v>
      </c>
      <c r="H26" s="32">
        <v>2131086</v>
      </c>
      <c r="I26" s="32">
        <v>3493454</v>
      </c>
      <c r="J26" s="32">
        <v>12128180</v>
      </c>
      <c r="K26" s="32">
        <v>6061237</v>
      </c>
      <c r="L26" s="32">
        <v>23619443</v>
      </c>
      <c r="M26" s="32">
        <v>3052489</v>
      </c>
      <c r="N26" s="32">
        <v>3605783</v>
      </c>
      <c r="O26" s="32">
        <v>2204793</v>
      </c>
      <c r="P26" s="8" t="s">
        <v>229</v>
      </c>
    </row>
    <row r="27" spans="1:16" x14ac:dyDescent="0.2">
      <c r="A27" s="8" t="s">
        <v>161</v>
      </c>
      <c r="B27" s="32">
        <v>0</v>
      </c>
      <c r="C27" s="32">
        <v>0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99232</v>
      </c>
      <c r="M27" s="32">
        <v>0</v>
      </c>
      <c r="N27" s="32">
        <v>0</v>
      </c>
      <c r="O27" s="32">
        <v>0</v>
      </c>
      <c r="P27" s="8" t="s">
        <v>111</v>
      </c>
    </row>
    <row r="28" spans="1:16" x14ac:dyDescent="0.2">
      <c r="A28" s="8" t="s">
        <v>176</v>
      </c>
      <c r="B28" s="32">
        <v>0</v>
      </c>
      <c r="C28" s="32">
        <v>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8" t="s">
        <v>230</v>
      </c>
    </row>
    <row r="29" spans="1:16" x14ac:dyDescent="0.2">
      <c r="A29" s="8" t="s">
        <v>177</v>
      </c>
      <c r="B29" s="32">
        <v>0</v>
      </c>
      <c r="C29" s="32">
        <v>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674703</v>
      </c>
      <c r="J29" s="32">
        <v>0</v>
      </c>
      <c r="K29" s="32">
        <v>0</v>
      </c>
      <c r="L29" s="32">
        <v>478400</v>
      </c>
      <c r="M29" s="32">
        <v>0</v>
      </c>
      <c r="N29" s="32">
        <v>0</v>
      </c>
      <c r="O29" s="32">
        <v>0</v>
      </c>
      <c r="P29" s="8" t="s">
        <v>231</v>
      </c>
    </row>
    <row r="30" spans="1:16" x14ac:dyDescent="0.2">
      <c r="A30" s="8" t="s">
        <v>178</v>
      </c>
      <c r="B30" s="32">
        <v>0</v>
      </c>
      <c r="C30" s="32">
        <v>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8" t="s">
        <v>232</v>
      </c>
    </row>
    <row r="31" spans="1:16" x14ac:dyDescent="0.2">
      <c r="A31" s="8" t="s">
        <v>179</v>
      </c>
      <c r="B31" s="32">
        <v>4427143</v>
      </c>
      <c r="C31" s="32">
        <v>2565316</v>
      </c>
      <c r="D31" s="32">
        <v>1115365</v>
      </c>
      <c r="E31" s="32">
        <v>1997517</v>
      </c>
      <c r="F31" s="32">
        <v>2628346</v>
      </c>
      <c r="G31" s="32">
        <v>7559985</v>
      </c>
      <c r="H31" s="32">
        <v>4392098</v>
      </c>
      <c r="I31" s="32">
        <v>1269897</v>
      </c>
      <c r="J31" s="32">
        <v>7882439</v>
      </c>
      <c r="K31" s="32">
        <v>531440</v>
      </c>
      <c r="L31" s="32">
        <v>1889741</v>
      </c>
      <c r="M31" s="32">
        <v>2766700</v>
      </c>
      <c r="N31" s="32">
        <v>2920659</v>
      </c>
      <c r="O31" s="32">
        <v>3580097</v>
      </c>
      <c r="P31" s="8" t="s">
        <v>233</v>
      </c>
    </row>
    <row r="32" spans="1:16" x14ac:dyDescent="0.2">
      <c r="A32" s="8" t="s">
        <v>180</v>
      </c>
      <c r="B32" s="32">
        <v>5950</v>
      </c>
      <c r="C32" s="32">
        <v>243935</v>
      </c>
      <c r="D32" s="32">
        <v>253443</v>
      </c>
      <c r="E32" s="32">
        <v>61801</v>
      </c>
      <c r="F32" s="32">
        <v>55892</v>
      </c>
      <c r="G32" s="32">
        <v>132809</v>
      </c>
      <c r="H32" s="32">
        <v>11054</v>
      </c>
      <c r="I32" s="32">
        <v>20611</v>
      </c>
      <c r="J32" s="32">
        <v>5662695</v>
      </c>
      <c r="K32" s="32">
        <v>141631</v>
      </c>
      <c r="L32" s="32">
        <v>322998</v>
      </c>
      <c r="M32" s="32">
        <v>80128</v>
      </c>
      <c r="N32" s="32">
        <v>997</v>
      </c>
      <c r="O32" s="32">
        <v>127576</v>
      </c>
      <c r="P32" s="8" t="s">
        <v>234</v>
      </c>
    </row>
    <row r="33" spans="1:16" x14ac:dyDescent="0.2">
      <c r="A33" s="8" t="s">
        <v>181</v>
      </c>
      <c r="B33" s="32">
        <v>0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8" t="s">
        <v>235</v>
      </c>
    </row>
    <row r="34" spans="1:16" x14ac:dyDescent="0.2">
      <c r="A34" s="8" t="s">
        <v>182</v>
      </c>
      <c r="B34" s="32">
        <v>490912</v>
      </c>
      <c r="C34" s="32">
        <v>162396</v>
      </c>
      <c r="D34" s="32">
        <v>2992943</v>
      </c>
      <c r="E34" s="32">
        <v>1753258</v>
      </c>
      <c r="F34" s="32">
        <v>859431</v>
      </c>
      <c r="G34" s="32">
        <v>1806827</v>
      </c>
      <c r="H34" s="32">
        <v>654347</v>
      </c>
      <c r="I34" s="32">
        <v>2627776</v>
      </c>
      <c r="J34" s="32">
        <v>3715826</v>
      </c>
      <c r="K34" s="32">
        <v>861807</v>
      </c>
      <c r="L34" s="32">
        <v>1758304</v>
      </c>
      <c r="M34" s="32">
        <v>1785078</v>
      </c>
      <c r="N34" s="32">
        <v>1163650</v>
      </c>
      <c r="O34" s="32">
        <v>0</v>
      </c>
      <c r="P34" s="8" t="s">
        <v>236</v>
      </c>
    </row>
    <row r="35" spans="1:16" x14ac:dyDescent="0.2">
      <c r="A35" s="8" t="s">
        <v>150</v>
      </c>
      <c r="B35" s="32">
        <v>0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794328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8" t="s">
        <v>104</v>
      </c>
    </row>
    <row r="36" spans="1:16" x14ac:dyDescent="0.2">
      <c r="A36" s="8" t="s">
        <v>183</v>
      </c>
      <c r="B36" s="32">
        <v>2156538</v>
      </c>
      <c r="C36" s="32">
        <v>3098854</v>
      </c>
      <c r="D36" s="32">
        <v>3184311</v>
      </c>
      <c r="E36" s="32">
        <v>520175</v>
      </c>
      <c r="F36" s="32">
        <v>1458370</v>
      </c>
      <c r="G36" s="32">
        <v>1284768</v>
      </c>
      <c r="H36" s="32">
        <v>709517</v>
      </c>
      <c r="I36" s="32">
        <v>630455</v>
      </c>
      <c r="J36" s="32">
        <v>5813449</v>
      </c>
      <c r="K36" s="32">
        <v>273271</v>
      </c>
      <c r="L36" s="32">
        <v>1747754</v>
      </c>
      <c r="M36" s="32">
        <v>905574</v>
      </c>
      <c r="N36" s="32">
        <v>205093</v>
      </c>
      <c r="O36" s="32">
        <v>621589</v>
      </c>
      <c r="P36" s="8" t="s">
        <v>237</v>
      </c>
    </row>
    <row r="37" spans="1:16" x14ac:dyDescent="0.2">
      <c r="A37" s="8" t="s">
        <v>184</v>
      </c>
      <c r="B37" s="32">
        <v>100057518</v>
      </c>
      <c r="C37" s="32">
        <v>143001184</v>
      </c>
      <c r="D37" s="32">
        <v>105309996</v>
      </c>
      <c r="E37" s="32">
        <v>32073698</v>
      </c>
      <c r="F37" s="32">
        <v>35121557</v>
      </c>
      <c r="G37" s="32">
        <v>42904028</v>
      </c>
      <c r="H37" s="32">
        <v>41944140</v>
      </c>
      <c r="I37" s="32">
        <v>34349742</v>
      </c>
      <c r="J37" s="32">
        <v>137558964</v>
      </c>
      <c r="K37" s="32">
        <v>33396131</v>
      </c>
      <c r="L37" s="32">
        <v>45236097</v>
      </c>
      <c r="M37" s="32">
        <v>49700253</v>
      </c>
      <c r="N37" s="32">
        <v>18290237</v>
      </c>
      <c r="O37" s="32">
        <v>18504443</v>
      </c>
      <c r="P37" s="8" t="s">
        <v>238</v>
      </c>
    </row>
    <row r="38" spans="1:16" x14ac:dyDescent="0.2">
      <c r="A38" s="8" t="s">
        <v>120</v>
      </c>
      <c r="B38" s="32">
        <v>58998836</v>
      </c>
      <c r="C38" s="32">
        <v>86241992</v>
      </c>
      <c r="D38" s="32">
        <v>56933997</v>
      </c>
      <c r="E38" s="32">
        <v>20672748</v>
      </c>
      <c r="F38" s="32">
        <v>23274139</v>
      </c>
      <c r="G38" s="32">
        <v>24388627</v>
      </c>
      <c r="H38" s="32">
        <v>21726061</v>
      </c>
      <c r="I38" s="32">
        <v>21697146</v>
      </c>
      <c r="J38" s="32">
        <v>70995479</v>
      </c>
      <c r="K38" s="32">
        <v>20415501</v>
      </c>
      <c r="L38" s="32">
        <v>27672102</v>
      </c>
      <c r="M38" s="32">
        <v>26370264</v>
      </c>
      <c r="N38" s="32">
        <v>20295505</v>
      </c>
      <c r="O38" s="32">
        <v>11492865</v>
      </c>
      <c r="P38" s="8" t="s">
        <v>239</v>
      </c>
    </row>
    <row r="39" spans="1:16" x14ac:dyDescent="0.2">
      <c r="A39" s="8" t="s">
        <v>185</v>
      </c>
      <c r="B39" s="32">
        <v>58998836</v>
      </c>
      <c r="C39" s="32">
        <v>86241992</v>
      </c>
      <c r="D39" s="32">
        <v>56933997</v>
      </c>
      <c r="E39" s="32">
        <v>20672748</v>
      </c>
      <c r="F39" s="32">
        <v>23274139</v>
      </c>
      <c r="G39" s="32">
        <v>24388627</v>
      </c>
      <c r="H39" s="32">
        <v>21726061</v>
      </c>
      <c r="I39" s="32">
        <v>21697146</v>
      </c>
      <c r="J39" s="32">
        <v>70995479</v>
      </c>
      <c r="K39" s="32">
        <v>20415501</v>
      </c>
      <c r="L39" s="32">
        <v>27672102</v>
      </c>
      <c r="M39" s="32">
        <v>26370264</v>
      </c>
      <c r="N39" s="32">
        <v>20295505</v>
      </c>
      <c r="O39" s="32">
        <v>11492865</v>
      </c>
      <c r="P39" s="8" t="s">
        <v>240</v>
      </c>
    </row>
    <row r="40" spans="1:16" x14ac:dyDescent="0.2">
      <c r="A40" s="8" t="s">
        <v>186</v>
      </c>
      <c r="B40" s="32">
        <v>0</v>
      </c>
      <c r="C40" s="32">
        <v>0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486869</v>
      </c>
      <c r="M40" s="32">
        <v>3615352</v>
      </c>
      <c r="N40" s="32">
        <v>310170</v>
      </c>
      <c r="O40" s="32">
        <v>0</v>
      </c>
      <c r="P40" s="8" t="s">
        <v>241</v>
      </c>
    </row>
    <row r="41" spans="1:16" x14ac:dyDescent="0.2">
      <c r="A41" s="8" t="s">
        <v>121</v>
      </c>
      <c r="B41" s="32">
        <v>0</v>
      </c>
      <c r="C41" s="32">
        <v>0</v>
      </c>
      <c r="D41" s="32">
        <v>0</v>
      </c>
      <c r="E41" s="32">
        <v>10002</v>
      </c>
      <c r="F41" s="32">
        <v>106820</v>
      </c>
      <c r="G41" s="32">
        <v>895846</v>
      </c>
      <c r="H41" s="32">
        <v>35023</v>
      </c>
      <c r="I41" s="32">
        <v>0</v>
      </c>
      <c r="J41" s="32">
        <v>2710701</v>
      </c>
      <c r="K41" s="32">
        <v>255267</v>
      </c>
      <c r="L41" s="32">
        <v>872712</v>
      </c>
      <c r="M41" s="32">
        <v>1183062</v>
      </c>
      <c r="N41" s="32">
        <v>0</v>
      </c>
      <c r="O41" s="32">
        <v>1613687</v>
      </c>
      <c r="P41" s="8" t="s">
        <v>242</v>
      </c>
    </row>
    <row r="42" spans="1:16" x14ac:dyDescent="0.2">
      <c r="A42" s="8" t="s">
        <v>187</v>
      </c>
      <c r="B42" s="32">
        <v>0</v>
      </c>
      <c r="C42" s="32">
        <v>0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262189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8" t="s">
        <v>102</v>
      </c>
    </row>
    <row r="43" spans="1:16" x14ac:dyDescent="0.2">
      <c r="A43" s="8" t="s">
        <v>188</v>
      </c>
      <c r="B43" s="32">
        <v>115395</v>
      </c>
      <c r="C43" s="32">
        <v>926940</v>
      </c>
      <c r="D43" s="32">
        <v>0</v>
      </c>
      <c r="E43" s="32">
        <v>139493</v>
      </c>
      <c r="F43" s="32">
        <v>0</v>
      </c>
      <c r="G43" s="32">
        <v>0</v>
      </c>
      <c r="H43" s="32">
        <v>0</v>
      </c>
      <c r="I43" s="32">
        <v>0</v>
      </c>
      <c r="J43" s="32">
        <v>2729081</v>
      </c>
      <c r="K43" s="32">
        <v>63075</v>
      </c>
      <c r="L43" s="32">
        <v>12500</v>
      </c>
      <c r="M43" s="32">
        <v>0</v>
      </c>
      <c r="N43" s="32">
        <v>0</v>
      </c>
      <c r="O43" s="32">
        <v>8867</v>
      </c>
      <c r="P43" s="8" t="s">
        <v>243</v>
      </c>
    </row>
    <row r="44" spans="1:16" x14ac:dyDescent="0.2">
      <c r="A44" s="8" t="s">
        <v>189</v>
      </c>
      <c r="B44" s="32">
        <v>0</v>
      </c>
      <c r="C44" s="32">
        <v>0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8" t="s">
        <v>244</v>
      </c>
    </row>
    <row r="45" spans="1:16" x14ac:dyDescent="0.2">
      <c r="A45" s="8" t="s">
        <v>151</v>
      </c>
      <c r="B45" s="32">
        <v>0</v>
      </c>
      <c r="C45" s="32">
        <v>0</v>
      </c>
      <c r="D45" s="32">
        <v>0</v>
      </c>
      <c r="E45" s="32">
        <v>0</v>
      </c>
      <c r="F45" s="32">
        <v>79057</v>
      </c>
      <c r="G45" s="32">
        <v>0</v>
      </c>
      <c r="H45" s="32">
        <v>0</v>
      </c>
      <c r="I45" s="32">
        <v>0</v>
      </c>
      <c r="J45" s="32">
        <v>480608</v>
      </c>
      <c r="K45" s="32">
        <v>0</v>
      </c>
      <c r="L45" s="32">
        <v>0</v>
      </c>
      <c r="M45" s="32">
        <v>0</v>
      </c>
      <c r="N45" s="32">
        <v>0</v>
      </c>
      <c r="O45" s="32">
        <v>78553</v>
      </c>
      <c r="P45" s="8" t="s">
        <v>95</v>
      </c>
    </row>
    <row r="46" spans="1:16" x14ac:dyDescent="0.2">
      <c r="A46" s="40" t="s">
        <v>283</v>
      </c>
      <c r="B46" s="32">
        <v>0</v>
      </c>
      <c r="C46" s="32">
        <v>0</v>
      </c>
      <c r="D46" s="32">
        <v>0</v>
      </c>
      <c r="E46" s="32">
        <v>0</v>
      </c>
      <c r="F46" s="32">
        <v>17748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40" t="s">
        <v>282</v>
      </c>
    </row>
    <row r="47" spans="1:16" x14ac:dyDescent="0.2">
      <c r="A47" s="8" t="s">
        <v>191</v>
      </c>
      <c r="B47" s="32">
        <v>408470</v>
      </c>
      <c r="C47" s="32">
        <v>561415</v>
      </c>
      <c r="D47" s="32">
        <v>1148289</v>
      </c>
      <c r="E47" s="32">
        <v>0</v>
      </c>
      <c r="F47" s="32">
        <v>68325</v>
      </c>
      <c r="G47" s="32">
        <v>347867</v>
      </c>
      <c r="H47" s="32">
        <v>363873</v>
      </c>
      <c r="I47" s="32">
        <v>0</v>
      </c>
      <c r="J47" s="32">
        <v>816371</v>
      </c>
      <c r="K47" s="32">
        <v>214580</v>
      </c>
      <c r="L47" s="32">
        <v>2376</v>
      </c>
      <c r="M47" s="32">
        <v>701747</v>
      </c>
      <c r="N47" s="32">
        <v>116082</v>
      </c>
      <c r="O47" s="32">
        <v>50926</v>
      </c>
      <c r="P47" s="8" t="s">
        <v>245</v>
      </c>
    </row>
    <row r="48" spans="1:16" x14ac:dyDescent="0.2">
      <c r="A48" s="8" t="s">
        <v>159</v>
      </c>
      <c r="B48" s="32">
        <v>0</v>
      </c>
      <c r="C48" s="32">
        <v>0</v>
      </c>
      <c r="D48" s="32">
        <v>0</v>
      </c>
      <c r="E48" s="32">
        <v>0</v>
      </c>
      <c r="F48" s="32">
        <v>22769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8" t="s">
        <v>96</v>
      </c>
    </row>
    <row r="49" spans="1:16" x14ac:dyDescent="0.2">
      <c r="A49" s="8" t="s">
        <v>192</v>
      </c>
      <c r="B49" s="32">
        <v>98944</v>
      </c>
      <c r="C49" s="32">
        <v>251364</v>
      </c>
      <c r="D49" s="32">
        <v>1025715</v>
      </c>
      <c r="E49" s="32">
        <v>20494</v>
      </c>
      <c r="F49" s="32">
        <v>0</v>
      </c>
      <c r="G49" s="32">
        <v>370175</v>
      </c>
      <c r="H49" s="32">
        <v>197091</v>
      </c>
      <c r="I49" s="32">
        <v>33441</v>
      </c>
      <c r="J49" s="32">
        <v>3025526</v>
      </c>
      <c r="K49" s="32">
        <v>55136</v>
      </c>
      <c r="L49" s="32">
        <v>43948</v>
      </c>
      <c r="M49" s="32">
        <v>150224</v>
      </c>
      <c r="N49" s="32">
        <v>0</v>
      </c>
      <c r="O49" s="32">
        <v>0</v>
      </c>
      <c r="P49" s="8" t="s">
        <v>246</v>
      </c>
    </row>
    <row r="50" spans="1:16" x14ac:dyDescent="0.2">
      <c r="A50" s="8" t="s">
        <v>193</v>
      </c>
      <c r="B50" s="32">
        <v>313307</v>
      </c>
      <c r="C50" s="32">
        <v>111494</v>
      </c>
      <c r="D50" s="32">
        <v>274982</v>
      </c>
      <c r="E50" s="33">
        <v>641514</v>
      </c>
      <c r="F50" s="32">
        <v>0</v>
      </c>
      <c r="G50" s="32">
        <v>0</v>
      </c>
      <c r="H50" s="32">
        <v>26864</v>
      </c>
      <c r="I50" s="32">
        <v>499605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8" t="s">
        <v>247</v>
      </c>
    </row>
    <row r="51" spans="1:16" x14ac:dyDescent="0.2">
      <c r="A51" s="8" t="s">
        <v>194</v>
      </c>
      <c r="B51" s="32">
        <v>3860206</v>
      </c>
      <c r="C51" s="32">
        <v>1442617</v>
      </c>
      <c r="D51" s="32">
        <v>1392090</v>
      </c>
      <c r="E51" s="32">
        <v>277912</v>
      </c>
      <c r="F51" s="32">
        <v>1340505</v>
      </c>
      <c r="G51" s="32">
        <v>1497326</v>
      </c>
      <c r="H51" s="32">
        <v>402751</v>
      </c>
      <c r="I51" s="32">
        <v>302969</v>
      </c>
      <c r="J51" s="32">
        <v>672011</v>
      </c>
      <c r="K51" s="32">
        <v>550641</v>
      </c>
      <c r="L51" s="32">
        <v>343364</v>
      </c>
      <c r="M51" s="32">
        <v>601940</v>
      </c>
      <c r="N51" s="32">
        <v>165342</v>
      </c>
      <c r="O51" s="32">
        <v>363559</v>
      </c>
      <c r="P51" s="8" t="s">
        <v>248</v>
      </c>
    </row>
    <row r="52" spans="1:16" x14ac:dyDescent="0.2">
      <c r="A52" s="8" t="s">
        <v>152</v>
      </c>
      <c r="B52" s="32">
        <v>0</v>
      </c>
      <c r="C52" s="32">
        <v>0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223444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8" t="s">
        <v>105</v>
      </c>
    </row>
    <row r="53" spans="1:16" x14ac:dyDescent="0.2">
      <c r="A53" s="40" t="s">
        <v>284</v>
      </c>
      <c r="B53" s="32">
        <v>144523</v>
      </c>
      <c r="C53" s="32">
        <v>0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8" t="s">
        <v>69</v>
      </c>
    </row>
    <row r="54" spans="1:16" x14ac:dyDescent="0.2">
      <c r="A54" s="8" t="s">
        <v>195</v>
      </c>
      <c r="B54" s="32">
        <v>63939681</v>
      </c>
      <c r="C54" s="32">
        <v>89535822</v>
      </c>
      <c r="D54" s="32">
        <v>60775073</v>
      </c>
      <c r="E54" s="32">
        <v>21762163</v>
      </c>
      <c r="F54" s="32">
        <v>24909363</v>
      </c>
      <c r="G54" s="32">
        <v>27499841</v>
      </c>
      <c r="H54" s="32">
        <v>22751663</v>
      </c>
      <c r="I54" s="32">
        <v>22795350</v>
      </c>
      <c r="J54" s="32">
        <v>81653221</v>
      </c>
      <c r="K54" s="32">
        <v>21554200</v>
      </c>
      <c r="L54" s="32">
        <v>29433871</v>
      </c>
      <c r="M54" s="32">
        <v>32622589</v>
      </c>
      <c r="N54" s="32">
        <v>20887099</v>
      </c>
      <c r="O54" s="32">
        <v>13608457</v>
      </c>
      <c r="P54" s="8" t="s">
        <v>249</v>
      </c>
    </row>
    <row r="55" spans="1:16" x14ac:dyDescent="0.2">
      <c r="A55" s="8" t="s">
        <v>196</v>
      </c>
      <c r="B55" s="32">
        <v>22050000</v>
      </c>
      <c r="C55" s="32">
        <v>10000000</v>
      </c>
      <c r="D55" s="32">
        <v>30000000</v>
      </c>
      <c r="E55" s="32">
        <v>8000000</v>
      </c>
      <c r="F55" s="32">
        <v>8720000</v>
      </c>
      <c r="G55" s="32">
        <v>8000000</v>
      </c>
      <c r="H55" s="32">
        <v>14000000</v>
      </c>
      <c r="I55" s="32">
        <v>9100000</v>
      </c>
      <c r="J55" s="32">
        <v>26000000</v>
      </c>
      <c r="K55" s="32">
        <v>8000000</v>
      </c>
      <c r="L55" s="32">
        <v>18150000</v>
      </c>
      <c r="M55" s="32">
        <v>10054312</v>
      </c>
      <c r="N55" s="32">
        <v>9500000</v>
      </c>
      <c r="O55" s="32">
        <v>10000000</v>
      </c>
      <c r="P55" s="8" t="s">
        <v>250</v>
      </c>
    </row>
    <row r="56" spans="1:16" x14ac:dyDescent="0.2">
      <c r="A56" s="8" t="s">
        <v>197</v>
      </c>
      <c r="B56" s="32">
        <v>0</v>
      </c>
      <c r="C56" s="32">
        <v>3750000</v>
      </c>
      <c r="D56" s="32">
        <v>0</v>
      </c>
      <c r="E56" s="32">
        <v>0</v>
      </c>
      <c r="F56" s="32">
        <v>0</v>
      </c>
      <c r="G56" s="32">
        <v>0</v>
      </c>
      <c r="H56" s="32">
        <v>41507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8" t="s">
        <v>251</v>
      </c>
    </row>
    <row r="57" spans="1:16" x14ac:dyDescent="0.2">
      <c r="A57" s="8" t="s">
        <v>198</v>
      </c>
      <c r="B57" s="32">
        <v>0</v>
      </c>
      <c r="C57" s="32">
        <v>0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2019280</v>
      </c>
      <c r="O57" s="32">
        <v>0</v>
      </c>
      <c r="P57" s="8" t="s">
        <v>252</v>
      </c>
    </row>
    <row r="58" spans="1:16" x14ac:dyDescent="0.2">
      <c r="A58" s="8" t="s">
        <v>199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8" t="s">
        <v>253</v>
      </c>
    </row>
    <row r="59" spans="1:16" x14ac:dyDescent="0.2">
      <c r="A59" s="8" t="s">
        <v>200</v>
      </c>
      <c r="B59" s="32">
        <v>5512500</v>
      </c>
      <c r="C59" s="32">
        <v>2718026</v>
      </c>
      <c r="D59" s="32">
        <v>7500000</v>
      </c>
      <c r="E59" s="32">
        <v>1494212</v>
      </c>
      <c r="F59" s="32">
        <v>1887927</v>
      </c>
      <c r="G59" s="32">
        <v>2089651</v>
      </c>
      <c r="H59" s="32">
        <v>2150303</v>
      </c>
      <c r="I59" s="32">
        <v>2275000</v>
      </c>
      <c r="J59" s="32">
        <v>6500000</v>
      </c>
      <c r="K59" s="32">
        <v>1993678</v>
      </c>
      <c r="L59" s="32">
        <v>2774111</v>
      </c>
      <c r="M59" s="32">
        <v>2513578</v>
      </c>
      <c r="N59" s="32">
        <v>320602</v>
      </c>
      <c r="O59" s="32">
        <v>315702</v>
      </c>
      <c r="P59" s="8" t="s">
        <v>254</v>
      </c>
    </row>
    <row r="60" spans="1:16" x14ac:dyDescent="0.2">
      <c r="A60" s="8" t="s">
        <v>201</v>
      </c>
      <c r="B60" s="32">
        <v>2000000</v>
      </c>
      <c r="C60" s="32">
        <v>1326652</v>
      </c>
      <c r="D60" s="32">
        <v>0</v>
      </c>
      <c r="E60" s="32">
        <v>174717</v>
      </c>
      <c r="F60" s="32">
        <v>15948</v>
      </c>
      <c r="G60" s="32">
        <v>1668538</v>
      </c>
      <c r="H60" s="32">
        <v>0</v>
      </c>
      <c r="I60" s="32">
        <v>0</v>
      </c>
      <c r="J60" s="32">
        <v>0</v>
      </c>
      <c r="K60" s="32">
        <v>800000</v>
      </c>
      <c r="L60" s="32">
        <v>0</v>
      </c>
      <c r="M60" s="32">
        <v>0</v>
      </c>
      <c r="N60" s="32">
        <v>0</v>
      </c>
      <c r="O60" s="32">
        <v>0</v>
      </c>
      <c r="P60" s="8" t="s">
        <v>255</v>
      </c>
    </row>
    <row r="61" spans="1:16" x14ac:dyDescent="0.2">
      <c r="A61" s="8" t="s">
        <v>202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8" t="s">
        <v>256</v>
      </c>
    </row>
    <row r="62" spans="1:16" x14ac:dyDescent="0.2">
      <c r="A62" s="8" t="s">
        <v>203</v>
      </c>
      <c r="B62" s="32">
        <v>0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2225</v>
      </c>
      <c r="M62" s="32">
        <v>0</v>
      </c>
      <c r="N62" s="32">
        <v>0</v>
      </c>
      <c r="O62" s="32">
        <v>0</v>
      </c>
      <c r="P62" s="8" t="s">
        <v>257</v>
      </c>
    </row>
    <row r="63" spans="1:16" x14ac:dyDescent="0.2">
      <c r="A63" s="8" t="s">
        <v>204</v>
      </c>
      <c r="B63" s="32">
        <v>0</v>
      </c>
      <c r="C63" s="32">
        <v>0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8" t="s">
        <v>258</v>
      </c>
    </row>
    <row r="64" spans="1:16" x14ac:dyDescent="0.2">
      <c r="A64" s="8" t="s">
        <v>162</v>
      </c>
      <c r="B64" s="32">
        <v>0</v>
      </c>
      <c r="C64" s="32">
        <v>0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351302</v>
      </c>
      <c r="M64" s="32">
        <v>0</v>
      </c>
      <c r="N64" s="32">
        <v>0</v>
      </c>
      <c r="O64" s="32">
        <v>0</v>
      </c>
      <c r="P64" s="8" t="s">
        <v>112</v>
      </c>
    </row>
    <row r="65" spans="1:16" x14ac:dyDescent="0.2">
      <c r="A65" s="8" t="s">
        <v>163</v>
      </c>
      <c r="B65" s="32">
        <v>0</v>
      </c>
      <c r="C65" s="32">
        <v>0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-2483641</v>
      </c>
      <c r="M65" s="32">
        <v>0</v>
      </c>
      <c r="N65" s="32">
        <v>0</v>
      </c>
      <c r="O65" s="32">
        <v>0</v>
      </c>
      <c r="P65" s="8" t="s">
        <v>113</v>
      </c>
    </row>
    <row r="66" spans="1:16" x14ac:dyDescent="0.2">
      <c r="A66" s="8" t="s">
        <v>205</v>
      </c>
      <c r="B66" s="32">
        <v>-910457</v>
      </c>
      <c r="C66" s="32">
        <v>760775</v>
      </c>
      <c r="D66" s="32">
        <v>-2248193</v>
      </c>
      <c r="E66" s="32">
        <v>-402539</v>
      </c>
      <c r="F66" s="32">
        <v>-132238</v>
      </c>
      <c r="G66" s="32">
        <v>-15435</v>
      </c>
      <c r="H66" s="32">
        <v>10278</v>
      </c>
      <c r="I66" s="32">
        <v>246330</v>
      </c>
      <c r="J66" s="32">
        <v>-1047315</v>
      </c>
      <c r="K66" s="32">
        <v>-186630</v>
      </c>
      <c r="L66" s="32">
        <v>0</v>
      </c>
      <c r="M66" s="32">
        <v>0</v>
      </c>
      <c r="N66" s="32">
        <v>0</v>
      </c>
      <c r="O66" s="32">
        <v>-510327</v>
      </c>
      <c r="P66" s="8" t="s">
        <v>259</v>
      </c>
    </row>
    <row r="67" spans="1:16" x14ac:dyDescent="0.2">
      <c r="A67" s="8" t="s">
        <v>206</v>
      </c>
      <c r="B67" s="32">
        <v>0</v>
      </c>
      <c r="C67" s="32">
        <v>17271792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8" t="s">
        <v>260</v>
      </c>
    </row>
    <row r="68" spans="1:16" x14ac:dyDescent="0.2">
      <c r="A68" s="8" t="s">
        <v>207</v>
      </c>
      <c r="B68" s="32">
        <v>7465794</v>
      </c>
      <c r="C68" s="32">
        <v>17638117</v>
      </c>
      <c r="D68" s="32">
        <v>9283116</v>
      </c>
      <c r="E68" s="32">
        <v>1045145</v>
      </c>
      <c r="F68" s="32">
        <v>-279443</v>
      </c>
      <c r="G68" s="32">
        <v>3661433</v>
      </c>
      <c r="H68" s="32">
        <v>2990389</v>
      </c>
      <c r="I68" s="32">
        <v>-998992</v>
      </c>
      <c r="J68" s="32">
        <v>24453058</v>
      </c>
      <c r="K68" s="32">
        <v>1234883</v>
      </c>
      <c r="L68" s="32">
        <v>-3842903</v>
      </c>
      <c r="M68" s="32">
        <v>4509774</v>
      </c>
      <c r="N68" s="32">
        <v>-10398184</v>
      </c>
      <c r="O68" s="32">
        <v>-4909389</v>
      </c>
      <c r="P68" s="8" t="s">
        <v>261</v>
      </c>
    </row>
    <row r="69" spans="1:16" x14ac:dyDescent="0.2">
      <c r="A69" s="8" t="s">
        <v>208</v>
      </c>
      <c r="B69" s="32">
        <v>0</v>
      </c>
      <c r="C69" s="32">
        <v>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8" t="s">
        <v>262</v>
      </c>
    </row>
    <row r="70" spans="1:16" x14ac:dyDescent="0.2">
      <c r="A70" s="8" t="s">
        <v>209</v>
      </c>
      <c r="B70" s="32">
        <v>36117837</v>
      </c>
      <c r="C70" s="32">
        <v>53465362</v>
      </c>
      <c r="D70" s="32">
        <v>44534923</v>
      </c>
      <c r="E70" s="32">
        <v>10311535</v>
      </c>
      <c r="F70" s="32">
        <v>10212194</v>
      </c>
      <c r="G70" s="32">
        <v>15404187</v>
      </c>
      <c r="H70" s="32">
        <v>19192477</v>
      </c>
      <c r="I70" s="32">
        <v>10622338</v>
      </c>
      <c r="J70" s="32">
        <v>55905743</v>
      </c>
      <c r="K70" s="32">
        <v>11841931</v>
      </c>
      <c r="L70" s="32">
        <v>14951094</v>
      </c>
      <c r="M70" s="32">
        <v>17077664</v>
      </c>
      <c r="N70" s="32">
        <v>-2596862</v>
      </c>
      <c r="O70" s="32">
        <v>4895986</v>
      </c>
      <c r="P70" s="8" t="s">
        <v>263</v>
      </c>
    </row>
    <row r="71" spans="1:16" x14ac:dyDescent="0.2">
      <c r="A71" s="8" t="s">
        <v>165</v>
      </c>
      <c r="B71" s="32">
        <v>0</v>
      </c>
      <c r="C71" s="32">
        <v>0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932054</v>
      </c>
      <c r="J71" s="32">
        <v>0</v>
      </c>
      <c r="K71" s="32">
        <v>0</v>
      </c>
      <c r="L71" s="32">
        <v>851132</v>
      </c>
      <c r="M71" s="32">
        <v>0</v>
      </c>
      <c r="N71" s="32">
        <v>0</v>
      </c>
      <c r="O71" s="32">
        <v>0</v>
      </c>
      <c r="P71" s="8" t="s">
        <v>115</v>
      </c>
    </row>
    <row r="72" spans="1:16" x14ac:dyDescent="0.2">
      <c r="A72" s="8" t="s">
        <v>210</v>
      </c>
      <c r="B72" s="32">
        <v>36117837</v>
      </c>
      <c r="C72" s="32">
        <v>53465362</v>
      </c>
      <c r="D72" s="32">
        <v>44534923</v>
      </c>
      <c r="E72" s="32">
        <v>10311535</v>
      </c>
      <c r="F72" s="32">
        <v>10212194</v>
      </c>
      <c r="G72" s="32">
        <v>15404187</v>
      </c>
      <c r="H72" s="32">
        <v>19192477</v>
      </c>
      <c r="I72" s="32">
        <v>11554392</v>
      </c>
      <c r="J72" s="32">
        <v>55905743</v>
      </c>
      <c r="K72" s="32">
        <v>11841931</v>
      </c>
      <c r="L72" s="32">
        <v>15802226</v>
      </c>
      <c r="M72" s="32">
        <v>17077664</v>
      </c>
      <c r="N72" s="32">
        <v>-2596862</v>
      </c>
      <c r="O72" s="32">
        <v>4895986</v>
      </c>
      <c r="P72" s="8" t="s">
        <v>264</v>
      </c>
    </row>
    <row r="73" spans="1:16" x14ac:dyDescent="0.2">
      <c r="A73" s="8" t="s">
        <v>153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8" t="s">
        <v>106</v>
      </c>
    </row>
    <row r="74" spans="1:16" x14ac:dyDescent="0.2">
      <c r="A74" s="8" t="s">
        <v>211</v>
      </c>
      <c r="B74" s="32">
        <v>100057518</v>
      </c>
      <c r="C74" s="32">
        <v>143001184</v>
      </c>
      <c r="D74" s="32">
        <v>105309996</v>
      </c>
      <c r="E74" s="32">
        <v>32073698</v>
      </c>
      <c r="F74" s="32">
        <v>35121557</v>
      </c>
      <c r="G74" s="32">
        <v>42904028</v>
      </c>
      <c r="H74" s="32">
        <v>41944140</v>
      </c>
      <c r="I74" s="32">
        <v>34349742</v>
      </c>
      <c r="J74" s="32">
        <v>137558964</v>
      </c>
      <c r="K74" s="32">
        <v>33396131</v>
      </c>
      <c r="L74" s="32">
        <v>45236097</v>
      </c>
      <c r="M74" s="32">
        <v>49700253</v>
      </c>
      <c r="N74" s="32">
        <v>18290237</v>
      </c>
      <c r="O74" s="32">
        <v>18504443</v>
      </c>
      <c r="P74" s="8" t="s">
        <v>265</v>
      </c>
    </row>
    <row r="75" spans="1:16" x14ac:dyDescent="0.2">
      <c r="A75" s="36" t="s">
        <v>190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6" t="s">
        <v>190</v>
      </c>
    </row>
    <row r="76" spans="1:16" x14ac:dyDescent="0.2">
      <c r="A76" s="37" t="s">
        <v>30</v>
      </c>
      <c r="B76" s="39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7" t="s">
        <v>31</v>
      </c>
    </row>
    <row r="77" spans="1:16" x14ac:dyDescent="0.2">
      <c r="A77" s="8" t="s">
        <v>122</v>
      </c>
      <c r="B77" s="32">
        <v>52651806</v>
      </c>
      <c r="C77" s="32">
        <v>31695134</v>
      </c>
      <c r="D77" s="32">
        <v>88978118</v>
      </c>
      <c r="E77" s="32">
        <v>29706372</v>
      </c>
      <c r="F77" s="32">
        <v>29879497</v>
      </c>
      <c r="G77" s="32">
        <v>32238997</v>
      </c>
      <c r="H77" s="32">
        <v>31093431</v>
      </c>
      <c r="I77" s="32">
        <v>43202789</v>
      </c>
      <c r="J77" s="32">
        <v>124600652</v>
      </c>
      <c r="K77" s="32">
        <v>28209433</v>
      </c>
      <c r="L77" s="32">
        <v>13179250</v>
      </c>
      <c r="M77" s="32">
        <v>48624460</v>
      </c>
      <c r="N77" s="32">
        <v>31938164</v>
      </c>
      <c r="O77" s="32">
        <v>21018635</v>
      </c>
      <c r="P77" s="8" t="s">
        <v>70</v>
      </c>
    </row>
    <row r="78" spans="1:16" x14ac:dyDescent="0.2">
      <c r="A78" s="8" t="s">
        <v>123</v>
      </c>
      <c r="B78" s="32">
        <v>36095562</v>
      </c>
      <c r="C78" s="32">
        <v>23293194</v>
      </c>
      <c r="D78" s="32">
        <v>65902288</v>
      </c>
      <c r="E78" s="32">
        <v>25504158</v>
      </c>
      <c r="F78" s="32">
        <v>27444904</v>
      </c>
      <c r="G78" s="32">
        <v>30199295</v>
      </c>
      <c r="H78" s="32">
        <v>25808149</v>
      </c>
      <c r="I78" s="32">
        <v>42020427</v>
      </c>
      <c r="J78" s="32">
        <v>99156812</v>
      </c>
      <c r="K78" s="32">
        <v>26589231</v>
      </c>
      <c r="L78" s="32">
        <v>11027254</v>
      </c>
      <c r="M78" s="32">
        <v>39938875</v>
      </c>
      <c r="N78" s="32">
        <v>35303514</v>
      </c>
      <c r="O78" s="32">
        <v>20049821</v>
      </c>
      <c r="P78" s="8" t="s">
        <v>71</v>
      </c>
    </row>
    <row r="79" spans="1:16" x14ac:dyDescent="0.2">
      <c r="A79" s="8" t="s">
        <v>124</v>
      </c>
      <c r="B79" s="32">
        <v>16556244</v>
      </c>
      <c r="C79" s="32">
        <v>8401940</v>
      </c>
      <c r="D79" s="32">
        <v>23075830</v>
      </c>
      <c r="E79" s="32">
        <v>4202214</v>
      </c>
      <c r="F79" s="32">
        <v>2434593</v>
      </c>
      <c r="G79" s="32">
        <v>2039702</v>
      </c>
      <c r="H79" s="32">
        <v>5285282</v>
      </c>
      <c r="I79" s="32">
        <v>1182362</v>
      </c>
      <c r="J79" s="32">
        <v>25443840</v>
      </c>
      <c r="K79" s="32">
        <v>1620202</v>
      </c>
      <c r="L79" s="32">
        <v>2151996</v>
      </c>
      <c r="M79" s="32">
        <v>8685585</v>
      </c>
      <c r="N79" s="32">
        <v>-3365350</v>
      </c>
      <c r="O79" s="32">
        <v>968814</v>
      </c>
      <c r="P79" s="8" t="s">
        <v>72</v>
      </c>
    </row>
    <row r="80" spans="1:16" x14ac:dyDescent="0.2">
      <c r="A80" s="8" t="s">
        <v>154</v>
      </c>
      <c r="B80" s="32">
        <v>27208444</v>
      </c>
      <c r="C80" s="32">
        <v>8039183</v>
      </c>
      <c r="D80" s="32">
        <v>43468823</v>
      </c>
      <c r="E80" s="32">
        <v>9720447</v>
      </c>
      <c r="F80" s="32">
        <v>7890932</v>
      </c>
      <c r="G80" s="32">
        <v>7142169</v>
      </c>
      <c r="H80" s="32">
        <v>8979584</v>
      </c>
      <c r="I80" s="32">
        <v>2858146</v>
      </c>
      <c r="J80" s="32">
        <v>61554192</v>
      </c>
      <c r="K80" s="32">
        <v>7901844</v>
      </c>
      <c r="L80" s="32">
        <v>8034039</v>
      </c>
      <c r="M80" s="32">
        <v>10995532</v>
      </c>
      <c r="N80" s="32">
        <v>9041055</v>
      </c>
      <c r="O80" s="32">
        <v>5344213</v>
      </c>
      <c r="P80" s="8" t="s">
        <v>84</v>
      </c>
    </row>
    <row r="81" spans="1:16" x14ac:dyDescent="0.2">
      <c r="A81" s="8" t="s">
        <v>155</v>
      </c>
      <c r="B81" s="32">
        <v>11316039</v>
      </c>
      <c r="C81" s="32">
        <v>3081233</v>
      </c>
      <c r="D81" s="32">
        <v>24348632</v>
      </c>
      <c r="E81" s="32">
        <v>4123596</v>
      </c>
      <c r="F81" s="32">
        <v>3316327</v>
      </c>
      <c r="G81" s="32">
        <v>6298484</v>
      </c>
      <c r="H81" s="32">
        <v>3790739</v>
      </c>
      <c r="I81" s="32">
        <v>834897</v>
      </c>
      <c r="J81" s="32">
        <v>45490674</v>
      </c>
      <c r="K81" s="32">
        <v>6285980</v>
      </c>
      <c r="L81" s="32">
        <v>4880086</v>
      </c>
      <c r="M81" s="32">
        <v>3964188</v>
      </c>
      <c r="N81" s="32">
        <v>6791643</v>
      </c>
      <c r="O81" s="32">
        <v>3661811</v>
      </c>
      <c r="P81" s="8" t="s">
        <v>74</v>
      </c>
    </row>
    <row r="82" spans="1:16" x14ac:dyDescent="0.2">
      <c r="A82" s="8" t="s">
        <v>125</v>
      </c>
      <c r="B82" s="32">
        <v>-15892405</v>
      </c>
      <c r="C82" s="32">
        <v>-4957950</v>
      </c>
      <c r="D82" s="32">
        <v>-19120191</v>
      </c>
      <c r="E82" s="32">
        <v>-5596851</v>
      </c>
      <c r="F82" s="32">
        <v>-4574605</v>
      </c>
      <c r="G82" s="32">
        <v>-843685</v>
      </c>
      <c r="H82" s="32">
        <v>-5188845</v>
      </c>
      <c r="I82" s="32">
        <v>-2023249</v>
      </c>
      <c r="J82" s="32">
        <v>-16063518</v>
      </c>
      <c r="K82" s="32">
        <v>-1615864</v>
      </c>
      <c r="L82" s="32">
        <v>-3153953</v>
      </c>
      <c r="M82" s="32">
        <v>-7031344</v>
      </c>
      <c r="N82" s="32">
        <v>-2249412</v>
      </c>
      <c r="O82" s="32">
        <v>-1682402</v>
      </c>
      <c r="P82" s="8" t="s">
        <v>73</v>
      </c>
    </row>
    <row r="83" spans="1:16" x14ac:dyDescent="0.2">
      <c r="A83" s="8" t="s">
        <v>126</v>
      </c>
      <c r="B83" s="32">
        <v>663839</v>
      </c>
      <c r="C83" s="32">
        <v>3443990</v>
      </c>
      <c r="D83" s="32">
        <v>3955639</v>
      </c>
      <c r="E83" s="32">
        <v>-1394637</v>
      </c>
      <c r="F83" s="32">
        <v>-2140012</v>
      </c>
      <c r="G83" s="32">
        <v>1196017</v>
      </c>
      <c r="H83" s="32">
        <v>96437</v>
      </c>
      <c r="I83" s="32">
        <v>-840887</v>
      </c>
      <c r="J83" s="32">
        <v>9380322</v>
      </c>
      <c r="K83" s="32">
        <v>4338</v>
      </c>
      <c r="L83" s="32">
        <v>-1001957</v>
      </c>
      <c r="M83" s="32">
        <v>1654241</v>
      </c>
      <c r="N83" s="32">
        <v>-5614762</v>
      </c>
      <c r="O83" s="32">
        <v>-713588</v>
      </c>
      <c r="P83" s="8" t="s">
        <v>75</v>
      </c>
    </row>
    <row r="84" spans="1:16" x14ac:dyDescent="0.2">
      <c r="A84" s="8" t="s">
        <v>127</v>
      </c>
      <c r="B84" s="32">
        <v>0</v>
      </c>
      <c r="C84" s="32">
        <v>0</v>
      </c>
      <c r="D84" s="32">
        <v>0</v>
      </c>
      <c r="E84" s="32">
        <v>0</v>
      </c>
      <c r="F84" s="32">
        <v>0</v>
      </c>
      <c r="G84" s="32">
        <v>0</v>
      </c>
      <c r="H84" s="32">
        <v>69545</v>
      </c>
      <c r="I84" s="32">
        <v>0</v>
      </c>
      <c r="J84" s="32">
        <v>0</v>
      </c>
      <c r="K84" s="32">
        <v>168946</v>
      </c>
      <c r="L84" s="32">
        <v>0</v>
      </c>
      <c r="M84" s="32">
        <v>375528</v>
      </c>
      <c r="N84" s="32">
        <v>0</v>
      </c>
      <c r="O84" s="32">
        <v>0</v>
      </c>
      <c r="P84" s="8" t="s">
        <v>88</v>
      </c>
    </row>
    <row r="85" spans="1:16" x14ac:dyDescent="0.2">
      <c r="A85" s="8" t="s">
        <v>128</v>
      </c>
      <c r="B85" s="32">
        <v>808009</v>
      </c>
      <c r="C85" s="32">
        <v>4372061</v>
      </c>
      <c r="D85" s="32">
        <v>630665</v>
      </c>
      <c r="E85" s="32">
        <v>262382</v>
      </c>
      <c r="F85" s="32">
        <v>118503</v>
      </c>
      <c r="G85" s="32">
        <v>237652</v>
      </c>
      <c r="H85" s="32">
        <v>0</v>
      </c>
      <c r="I85" s="32">
        <v>974011</v>
      </c>
      <c r="J85" s="32">
        <v>2773253</v>
      </c>
      <c r="K85" s="32">
        <v>0</v>
      </c>
      <c r="L85" s="32">
        <v>2857499</v>
      </c>
      <c r="M85" s="32">
        <v>0</v>
      </c>
      <c r="N85" s="32">
        <v>241525</v>
      </c>
      <c r="O85" s="32">
        <v>197230</v>
      </c>
      <c r="P85" s="8" t="s">
        <v>89</v>
      </c>
    </row>
    <row r="86" spans="1:16" x14ac:dyDescent="0.2">
      <c r="A86" s="8" t="s">
        <v>129</v>
      </c>
      <c r="B86" s="32">
        <v>99231</v>
      </c>
      <c r="C86" s="32">
        <v>0</v>
      </c>
      <c r="D86" s="32">
        <v>62947</v>
      </c>
      <c r="E86" s="32">
        <v>165655</v>
      </c>
      <c r="F86" s="32">
        <v>8140</v>
      </c>
      <c r="G86" s="32">
        <v>96873</v>
      </c>
      <c r="H86" s="32">
        <v>73992</v>
      </c>
      <c r="I86" s="32">
        <v>125633</v>
      </c>
      <c r="J86" s="32">
        <v>353496</v>
      </c>
      <c r="K86" s="32">
        <v>0</v>
      </c>
      <c r="L86" s="32">
        <v>2648404</v>
      </c>
      <c r="M86" s="32">
        <v>17710</v>
      </c>
      <c r="N86" s="32">
        <v>239444</v>
      </c>
      <c r="O86" s="32">
        <v>85659</v>
      </c>
      <c r="P86" s="8" t="s">
        <v>90</v>
      </c>
    </row>
    <row r="87" spans="1:16" x14ac:dyDescent="0.2">
      <c r="A87" s="8" t="s">
        <v>130</v>
      </c>
      <c r="B87" s="32">
        <v>0</v>
      </c>
      <c r="C87" s="32">
        <v>16113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379355</v>
      </c>
      <c r="L87" s="32">
        <v>0</v>
      </c>
      <c r="M87" s="32">
        <v>0</v>
      </c>
      <c r="N87" s="32">
        <v>0</v>
      </c>
      <c r="O87" s="32">
        <v>0</v>
      </c>
      <c r="P87" s="8" t="s">
        <v>91</v>
      </c>
    </row>
    <row r="88" spans="1:16" x14ac:dyDescent="0.2">
      <c r="A88" s="8" t="s">
        <v>131</v>
      </c>
      <c r="B88" s="32">
        <v>-708778</v>
      </c>
      <c r="C88" s="32">
        <v>-4388174</v>
      </c>
      <c r="D88" s="32">
        <v>-567718</v>
      </c>
      <c r="E88" s="32">
        <v>-96727</v>
      </c>
      <c r="F88" s="32">
        <v>-110363</v>
      </c>
      <c r="G88" s="32">
        <v>-140779</v>
      </c>
      <c r="H88" s="32">
        <v>143537</v>
      </c>
      <c r="I88" s="32">
        <v>-848378</v>
      </c>
      <c r="J88" s="32">
        <v>-2419757</v>
      </c>
      <c r="K88" s="32">
        <v>-210409</v>
      </c>
      <c r="L88" s="32">
        <v>-209095</v>
      </c>
      <c r="M88" s="32">
        <v>393238</v>
      </c>
      <c r="N88" s="32">
        <v>-2081</v>
      </c>
      <c r="O88" s="32">
        <v>-111571</v>
      </c>
      <c r="P88" s="8" t="s">
        <v>76</v>
      </c>
    </row>
    <row r="89" spans="1:16" x14ac:dyDescent="0.2">
      <c r="A89" s="8" t="s">
        <v>132</v>
      </c>
      <c r="B89" s="32">
        <v>-44939</v>
      </c>
      <c r="C89" s="32">
        <v>-944184</v>
      </c>
      <c r="D89" s="32">
        <v>3387921</v>
      </c>
      <c r="E89" s="32">
        <v>-1491364</v>
      </c>
      <c r="F89" s="32">
        <v>-2250375</v>
      </c>
      <c r="G89" s="32">
        <v>1055238</v>
      </c>
      <c r="H89" s="32">
        <v>239974</v>
      </c>
      <c r="I89" s="32">
        <v>-1689265</v>
      </c>
      <c r="J89" s="32">
        <v>6960565</v>
      </c>
      <c r="K89" s="32">
        <v>-206071</v>
      </c>
      <c r="L89" s="32">
        <v>-1211052</v>
      </c>
      <c r="M89" s="32">
        <v>2047479</v>
      </c>
      <c r="N89" s="32">
        <v>-5616843</v>
      </c>
      <c r="O89" s="32">
        <v>-825159</v>
      </c>
      <c r="P89" s="8" t="s">
        <v>92</v>
      </c>
    </row>
    <row r="90" spans="1:16" x14ac:dyDescent="0.2">
      <c r="A90" s="8" t="s">
        <v>133</v>
      </c>
      <c r="B90" s="32">
        <v>1538694</v>
      </c>
      <c r="C90" s="32">
        <v>1153030</v>
      </c>
      <c r="D90" s="32">
        <v>1298810</v>
      </c>
      <c r="E90" s="32">
        <v>886729</v>
      </c>
      <c r="F90" s="32">
        <v>1308314</v>
      </c>
      <c r="G90" s="32">
        <v>1525857</v>
      </c>
      <c r="H90" s="32">
        <v>1244607</v>
      </c>
      <c r="I90" s="32">
        <v>723035</v>
      </c>
      <c r="J90" s="32">
        <v>4797704</v>
      </c>
      <c r="K90" s="32">
        <v>1198440</v>
      </c>
      <c r="L90" s="32">
        <v>244511</v>
      </c>
      <c r="M90" s="32">
        <v>2027059</v>
      </c>
      <c r="N90" s="32">
        <v>392539</v>
      </c>
      <c r="O90" s="32">
        <v>410537</v>
      </c>
      <c r="P90" s="8" t="s">
        <v>77</v>
      </c>
    </row>
    <row r="91" spans="1:16" x14ac:dyDescent="0.2">
      <c r="A91" s="8" t="s">
        <v>148</v>
      </c>
      <c r="B91" s="32">
        <v>0</v>
      </c>
      <c r="C91" s="32">
        <v>0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236798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8" t="s">
        <v>266</v>
      </c>
    </row>
    <row r="92" spans="1:16" x14ac:dyDescent="0.2">
      <c r="A92" s="8" t="s">
        <v>134</v>
      </c>
      <c r="B92" s="32">
        <v>686775</v>
      </c>
      <c r="C92" s="32">
        <v>27156</v>
      </c>
      <c r="D92" s="32">
        <v>546956</v>
      </c>
      <c r="E92" s="32">
        <v>625930</v>
      </c>
      <c r="F92" s="32">
        <v>67791</v>
      </c>
      <c r="G92" s="32">
        <v>54250</v>
      </c>
      <c r="H92" s="32">
        <v>486301</v>
      </c>
      <c r="I92" s="32">
        <v>275551</v>
      </c>
      <c r="J92" s="32">
        <v>1991050</v>
      </c>
      <c r="K92" s="32">
        <v>276661</v>
      </c>
      <c r="L92" s="32">
        <v>109957</v>
      </c>
      <c r="M92" s="32">
        <v>121639</v>
      </c>
      <c r="N92" s="32">
        <v>846948</v>
      </c>
      <c r="O92" s="32">
        <v>0</v>
      </c>
      <c r="P92" s="8" t="s">
        <v>78</v>
      </c>
    </row>
    <row r="93" spans="1:16" ht="13.5" customHeight="1" x14ac:dyDescent="0.2">
      <c r="A93" s="40" t="s">
        <v>297</v>
      </c>
      <c r="B93" s="32">
        <v>0</v>
      </c>
      <c r="C93" s="32">
        <v>0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1995837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14608</v>
      </c>
      <c r="P93" s="40" t="s">
        <v>116</v>
      </c>
    </row>
    <row r="94" spans="1:16" x14ac:dyDescent="0.2">
      <c r="A94" s="40" t="s">
        <v>164</v>
      </c>
      <c r="B94" s="32">
        <v>0</v>
      </c>
      <c r="C94" s="32">
        <v>0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10900</v>
      </c>
      <c r="M94" s="32">
        <v>0</v>
      </c>
      <c r="N94" s="32">
        <v>0</v>
      </c>
      <c r="O94" s="32">
        <v>0</v>
      </c>
      <c r="P94" s="40" t="s">
        <v>114</v>
      </c>
    </row>
    <row r="95" spans="1:16" x14ac:dyDescent="0.2">
      <c r="A95" s="40" t="s">
        <v>285</v>
      </c>
      <c r="B95" s="32">
        <v>0</v>
      </c>
      <c r="C95" s="32">
        <v>0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2000</v>
      </c>
      <c r="P95" s="40" t="s">
        <v>117</v>
      </c>
    </row>
    <row r="96" spans="1:16" x14ac:dyDescent="0.2">
      <c r="A96" s="40" t="s">
        <v>135</v>
      </c>
      <c r="B96" s="32">
        <v>-56775</v>
      </c>
      <c r="C96" s="32">
        <v>6794564</v>
      </c>
      <c r="D96" s="32">
        <v>573928</v>
      </c>
      <c r="E96" s="32">
        <v>184772</v>
      </c>
      <c r="F96" s="32">
        <v>6899</v>
      </c>
      <c r="G96" s="32">
        <v>2281</v>
      </c>
      <c r="H96" s="32">
        <v>412305</v>
      </c>
      <c r="I96" s="32">
        <v>510</v>
      </c>
      <c r="J96" s="32">
        <v>0</v>
      </c>
      <c r="K96" s="32">
        <v>6163</v>
      </c>
      <c r="L96" s="32">
        <v>446687</v>
      </c>
      <c r="M96" s="32">
        <v>5531</v>
      </c>
      <c r="N96" s="32">
        <v>28923</v>
      </c>
      <c r="O96" s="32">
        <v>875525</v>
      </c>
      <c r="P96" s="40" t="s">
        <v>79</v>
      </c>
    </row>
    <row r="97" spans="1:16" x14ac:dyDescent="0.2">
      <c r="A97" s="40" t="s">
        <v>136</v>
      </c>
      <c r="B97" s="32">
        <v>2168694</v>
      </c>
      <c r="C97" s="32">
        <v>7974750</v>
      </c>
      <c r="D97" s="32">
        <v>2419694</v>
      </c>
      <c r="E97" s="32">
        <v>1697431</v>
      </c>
      <c r="F97" s="32">
        <v>1383004</v>
      </c>
      <c r="G97" s="32">
        <v>1582388</v>
      </c>
      <c r="H97" s="32">
        <v>2143213</v>
      </c>
      <c r="I97" s="32">
        <v>3231731</v>
      </c>
      <c r="J97" s="32">
        <v>6788754</v>
      </c>
      <c r="K97" s="32">
        <v>1481264</v>
      </c>
      <c r="L97" s="32">
        <v>812055</v>
      </c>
      <c r="M97" s="32">
        <v>2154229</v>
      </c>
      <c r="N97" s="32">
        <v>1268410</v>
      </c>
      <c r="O97" s="32">
        <v>1302670</v>
      </c>
      <c r="P97" s="40" t="s">
        <v>93</v>
      </c>
    </row>
    <row r="98" spans="1:16" x14ac:dyDescent="0.2">
      <c r="A98" s="40" t="s">
        <v>137</v>
      </c>
      <c r="B98" s="32">
        <v>2123755</v>
      </c>
      <c r="C98" s="32">
        <v>7030566</v>
      </c>
      <c r="D98" s="32">
        <v>5807615</v>
      </c>
      <c r="E98" s="32">
        <v>206067</v>
      </c>
      <c r="F98" s="32">
        <v>-867371</v>
      </c>
      <c r="G98" s="32">
        <v>2637626</v>
      </c>
      <c r="H98" s="32">
        <v>2383187</v>
      </c>
      <c r="I98" s="32">
        <v>1542466</v>
      </c>
      <c r="J98" s="32">
        <v>13749319</v>
      </c>
      <c r="K98" s="32">
        <v>1275193</v>
      </c>
      <c r="L98" s="32">
        <v>-398997</v>
      </c>
      <c r="M98" s="32">
        <v>4201708</v>
      </c>
      <c r="N98" s="32">
        <v>-4348433</v>
      </c>
      <c r="O98" s="32">
        <v>477511</v>
      </c>
      <c r="P98" s="40" t="s">
        <v>94</v>
      </c>
    </row>
    <row r="99" spans="1:16" x14ac:dyDescent="0.2">
      <c r="A99" s="40" t="s">
        <v>286</v>
      </c>
      <c r="B99" s="32">
        <v>0</v>
      </c>
      <c r="C99" s="32">
        <v>0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40" t="s">
        <v>288</v>
      </c>
    </row>
    <row r="100" spans="1:16" x14ac:dyDescent="0.2">
      <c r="A100" s="40" t="s">
        <v>287</v>
      </c>
      <c r="B100" s="32">
        <v>0</v>
      </c>
      <c r="C100" s="32">
        <v>0</v>
      </c>
      <c r="D100" s="32">
        <v>0</v>
      </c>
      <c r="E100" s="32">
        <v>0</v>
      </c>
      <c r="F100" s="32">
        <v>0</v>
      </c>
      <c r="G100" s="32">
        <v>549313</v>
      </c>
      <c r="H100" s="32">
        <v>0</v>
      </c>
      <c r="I100" s="32">
        <v>830390</v>
      </c>
      <c r="J100" s="32">
        <v>0</v>
      </c>
      <c r="K100" s="32">
        <v>0</v>
      </c>
      <c r="L100" s="32">
        <v>0</v>
      </c>
      <c r="M100" s="32">
        <v>0</v>
      </c>
      <c r="N100" s="32">
        <v>386426</v>
      </c>
      <c r="O100" s="32">
        <v>0</v>
      </c>
      <c r="P100" s="40" t="s">
        <v>289</v>
      </c>
    </row>
    <row r="101" spans="1:16" x14ac:dyDescent="0.2">
      <c r="A101" s="40" t="s">
        <v>291</v>
      </c>
      <c r="B101" s="32">
        <v>0</v>
      </c>
      <c r="C101" s="32">
        <v>0</v>
      </c>
      <c r="D101" s="32">
        <v>2208336</v>
      </c>
      <c r="E101" s="32">
        <v>0</v>
      </c>
      <c r="F101" s="32">
        <v>424622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40" t="s">
        <v>290</v>
      </c>
    </row>
    <row r="102" spans="1:16" x14ac:dyDescent="0.2">
      <c r="A102" s="40" t="s">
        <v>156</v>
      </c>
      <c r="B102" s="32">
        <v>590308</v>
      </c>
      <c r="C102" s="32">
        <v>622525</v>
      </c>
      <c r="D102" s="32">
        <v>0</v>
      </c>
      <c r="E102" s="32">
        <v>192245</v>
      </c>
      <c r="F102" s="32">
        <v>0</v>
      </c>
      <c r="G102" s="32">
        <v>0</v>
      </c>
      <c r="H102" s="32">
        <v>0</v>
      </c>
      <c r="I102" s="32">
        <v>0</v>
      </c>
      <c r="J102" s="32">
        <v>2134626</v>
      </c>
      <c r="K102" s="32">
        <v>0</v>
      </c>
      <c r="L102" s="32">
        <v>403941</v>
      </c>
      <c r="M102" s="32">
        <v>0</v>
      </c>
      <c r="N102" s="32">
        <v>241928</v>
      </c>
      <c r="O102" s="32">
        <v>441316</v>
      </c>
      <c r="P102" s="40" t="s">
        <v>107</v>
      </c>
    </row>
    <row r="103" spans="1:16" x14ac:dyDescent="0.2">
      <c r="A103" s="40" t="s">
        <v>292</v>
      </c>
      <c r="B103" s="32">
        <v>172120</v>
      </c>
      <c r="C103" s="32">
        <v>0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>
        <v>0</v>
      </c>
      <c r="M103" s="32">
        <v>0</v>
      </c>
      <c r="N103" s="32">
        <v>207725</v>
      </c>
      <c r="O103" s="32">
        <v>0</v>
      </c>
      <c r="P103" s="40" t="s">
        <v>293</v>
      </c>
    </row>
    <row r="104" spans="1:16" x14ac:dyDescent="0.2">
      <c r="A104" s="40" t="s">
        <v>157</v>
      </c>
      <c r="B104" s="32">
        <v>0</v>
      </c>
      <c r="C104" s="32">
        <v>206984</v>
      </c>
      <c r="D104" s="32">
        <v>0</v>
      </c>
      <c r="E104" s="32">
        <v>0</v>
      </c>
      <c r="F104" s="32">
        <v>0</v>
      </c>
      <c r="G104" s="32">
        <v>41473</v>
      </c>
      <c r="H104" s="32">
        <v>0</v>
      </c>
      <c r="I104" s="32">
        <v>0</v>
      </c>
      <c r="J104" s="32">
        <v>0</v>
      </c>
      <c r="K104" s="32">
        <v>0</v>
      </c>
      <c r="L104" s="32">
        <v>23760</v>
      </c>
      <c r="M104" s="32">
        <v>0</v>
      </c>
      <c r="N104" s="32">
        <v>0</v>
      </c>
      <c r="O104" s="32">
        <v>9069</v>
      </c>
      <c r="P104" s="40" t="s">
        <v>108</v>
      </c>
    </row>
    <row r="105" spans="1:16" x14ac:dyDescent="0.2">
      <c r="A105" s="40" t="s">
        <v>166</v>
      </c>
      <c r="B105" s="32">
        <v>361796</v>
      </c>
      <c r="C105" s="32">
        <v>0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40" t="s">
        <v>80</v>
      </c>
    </row>
    <row r="106" spans="1:16" x14ac:dyDescent="0.2">
      <c r="A106" s="40" t="s">
        <v>304</v>
      </c>
      <c r="B106" s="32">
        <v>38867</v>
      </c>
      <c r="C106" s="32">
        <v>0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0</v>
      </c>
      <c r="M106" s="32">
        <v>0</v>
      </c>
      <c r="N106" s="32">
        <v>0</v>
      </c>
      <c r="O106" s="32">
        <v>0</v>
      </c>
      <c r="P106" s="40" t="s">
        <v>302</v>
      </c>
    </row>
    <row r="107" spans="1:16" x14ac:dyDescent="0.2">
      <c r="A107" s="40" t="s">
        <v>283</v>
      </c>
      <c r="B107" s="32">
        <v>0</v>
      </c>
      <c r="C107" s="32">
        <v>0</v>
      </c>
      <c r="D107" s="32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>
        <v>0</v>
      </c>
      <c r="M107" s="32">
        <v>0</v>
      </c>
      <c r="N107" s="32">
        <v>0</v>
      </c>
      <c r="O107" s="32">
        <v>0</v>
      </c>
      <c r="P107" s="40" t="s">
        <v>282</v>
      </c>
    </row>
    <row r="108" spans="1:16" x14ac:dyDescent="0.2">
      <c r="A108" s="40" t="s">
        <v>138</v>
      </c>
      <c r="B108" s="32">
        <v>0</v>
      </c>
      <c r="C108" s="32">
        <v>0</v>
      </c>
      <c r="D108" s="32">
        <v>0</v>
      </c>
      <c r="E108" s="32">
        <v>10537</v>
      </c>
      <c r="F108" s="32">
        <v>0</v>
      </c>
      <c r="G108" s="32">
        <v>0</v>
      </c>
      <c r="H108" s="32">
        <v>0</v>
      </c>
      <c r="I108" s="32">
        <v>0</v>
      </c>
      <c r="J108" s="32">
        <v>200000</v>
      </c>
      <c r="K108" s="32">
        <v>0</v>
      </c>
      <c r="L108" s="32">
        <v>0</v>
      </c>
      <c r="M108" s="32">
        <v>0</v>
      </c>
      <c r="N108" s="32">
        <v>433959</v>
      </c>
      <c r="O108" s="32">
        <v>0</v>
      </c>
      <c r="P108" s="40" t="s">
        <v>81</v>
      </c>
    </row>
    <row r="109" spans="1:16" x14ac:dyDescent="0.2">
      <c r="A109" s="40" t="s">
        <v>160</v>
      </c>
      <c r="B109" s="32">
        <v>0</v>
      </c>
      <c r="C109" s="32">
        <v>0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32">
        <v>0</v>
      </c>
      <c r="P109" s="40" t="s">
        <v>110</v>
      </c>
    </row>
    <row r="110" spans="1:16" x14ac:dyDescent="0.2">
      <c r="A110" s="40" t="s">
        <v>294</v>
      </c>
      <c r="B110" s="32">
        <v>0</v>
      </c>
      <c r="C110" s="32">
        <v>0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40" t="s">
        <v>86</v>
      </c>
    </row>
    <row r="111" spans="1:16" x14ac:dyDescent="0.2">
      <c r="A111" s="40" t="s">
        <v>295</v>
      </c>
      <c r="B111" s="32">
        <v>0</v>
      </c>
      <c r="C111" s="32">
        <v>0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40" t="s">
        <v>87</v>
      </c>
    </row>
    <row r="112" spans="1:16" x14ac:dyDescent="0.2">
      <c r="A112" s="40" t="s">
        <v>142</v>
      </c>
      <c r="B112" s="32">
        <v>50000</v>
      </c>
      <c r="C112" s="32">
        <v>0</v>
      </c>
      <c r="D112" s="32">
        <v>0</v>
      </c>
      <c r="E112" s="32">
        <v>0</v>
      </c>
      <c r="F112" s="32">
        <v>0</v>
      </c>
      <c r="G112" s="32">
        <v>3848</v>
      </c>
      <c r="H112" s="32">
        <v>0</v>
      </c>
      <c r="I112" s="32">
        <v>0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0</v>
      </c>
      <c r="P112" s="40" t="s">
        <v>97</v>
      </c>
    </row>
    <row r="113" spans="1:16" x14ac:dyDescent="0.2">
      <c r="A113" s="40" t="s">
        <v>143</v>
      </c>
      <c r="B113" s="32">
        <v>0</v>
      </c>
      <c r="C113" s="32">
        <v>0</v>
      </c>
      <c r="D113" s="32">
        <v>0</v>
      </c>
      <c r="E113" s="32">
        <v>0</v>
      </c>
      <c r="F113" s="32">
        <v>0</v>
      </c>
      <c r="G113" s="32">
        <v>-7995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40" t="s">
        <v>98</v>
      </c>
    </row>
    <row r="114" spans="1:16" x14ac:dyDescent="0.2">
      <c r="A114" s="40" t="s">
        <v>144</v>
      </c>
      <c r="B114" s="32">
        <v>0</v>
      </c>
      <c r="C114" s="32">
        <v>0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40" t="s">
        <v>99</v>
      </c>
    </row>
    <row r="115" spans="1:16" x14ac:dyDescent="0.2">
      <c r="A115" s="40" t="s">
        <v>145</v>
      </c>
      <c r="B115" s="32">
        <v>0</v>
      </c>
      <c r="C115" s="32">
        <v>0</v>
      </c>
      <c r="D115" s="32">
        <v>0</v>
      </c>
      <c r="E115" s="32">
        <v>0</v>
      </c>
      <c r="F115" s="32">
        <v>0</v>
      </c>
      <c r="G115" s="32">
        <v>1277</v>
      </c>
      <c r="H115" s="32">
        <v>0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8" t="s">
        <v>100</v>
      </c>
    </row>
    <row r="116" spans="1:16" x14ac:dyDescent="0.2">
      <c r="A116" s="8" t="s">
        <v>146</v>
      </c>
      <c r="B116" s="32">
        <v>0</v>
      </c>
      <c r="C116" s="32">
        <v>0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v>0</v>
      </c>
      <c r="K116" s="32">
        <v>0</v>
      </c>
      <c r="L116" s="32">
        <v>0</v>
      </c>
      <c r="M116" s="32">
        <v>0</v>
      </c>
      <c r="N116" s="32">
        <v>0</v>
      </c>
      <c r="O116" s="32">
        <v>0</v>
      </c>
      <c r="P116" s="8" t="s">
        <v>101</v>
      </c>
    </row>
    <row r="117" spans="1:16" x14ac:dyDescent="0.2">
      <c r="A117" s="8" t="s">
        <v>149</v>
      </c>
      <c r="B117" s="32">
        <v>0</v>
      </c>
      <c r="C117" s="32">
        <v>0</v>
      </c>
      <c r="D117" s="32">
        <v>0</v>
      </c>
      <c r="E117" s="32">
        <v>0</v>
      </c>
      <c r="F117" s="32">
        <v>0</v>
      </c>
      <c r="G117" s="32">
        <v>0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8" t="s">
        <v>103</v>
      </c>
    </row>
    <row r="118" spans="1:16" x14ac:dyDescent="0.2">
      <c r="A118" s="8" t="s">
        <v>158</v>
      </c>
      <c r="B118" s="32">
        <v>0</v>
      </c>
      <c r="C118" s="32">
        <v>0</v>
      </c>
      <c r="D118" s="32">
        <v>0</v>
      </c>
      <c r="E118" s="32">
        <v>0</v>
      </c>
      <c r="F118" s="32">
        <v>0</v>
      </c>
      <c r="G118" s="32">
        <v>-150</v>
      </c>
      <c r="H118" s="32">
        <v>0</v>
      </c>
      <c r="I118" s="32">
        <v>0</v>
      </c>
      <c r="J118" s="32">
        <v>24401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8" t="s">
        <v>109</v>
      </c>
    </row>
    <row r="119" spans="1:16" x14ac:dyDescent="0.2">
      <c r="A119" s="8" t="s">
        <v>305</v>
      </c>
      <c r="B119" s="32">
        <v>13162</v>
      </c>
      <c r="C119" s="32">
        <v>0</v>
      </c>
      <c r="D119" s="32">
        <v>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0</v>
      </c>
      <c r="P119" s="8" t="s">
        <v>303</v>
      </c>
    </row>
    <row r="120" spans="1:16" x14ac:dyDescent="0.2">
      <c r="A120" s="8" t="s">
        <v>139</v>
      </c>
      <c r="B120" s="32">
        <v>221400</v>
      </c>
      <c r="C120" s="32">
        <v>200200</v>
      </c>
      <c r="D120" s="32">
        <v>4615</v>
      </c>
      <c r="E120" s="32">
        <v>0</v>
      </c>
      <c r="F120" s="32">
        <v>80125</v>
      </c>
      <c r="G120" s="32">
        <v>44165</v>
      </c>
      <c r="H120" s="32">
        <v>308627</v>
      </c>
      <c r="I120" s="32">
        <v>0</v>
      </c>
      <c r="J120" s="32">
        <v>0</v>
      </c>
      <c r="K120" s="32">
        <v>283563</v>
      </c>
      <c r="L120" s="32">
        <v>3990</v>
      </c>
      <c r="M120" s="32">
        <v>409116</v>
      </c>
      <c r="N120" s="32">
        <v>7643</v>
      </c>
      <c r="O120" s="32">
        <v>68991</v>
      </c>
      <c r="P120" s="40" t="s">
        <v>82</v>
      </c>
    </row>
    <row r="121" spans="1:16" x14ac:dyDescent="0.2">
      <c r="A121" s="8" t="s">
        <v>140</v>
      </c>
      <c r="B121" s="32">
        <v>1447653</v>
      </c>
      <c r="C121" s="32">
        <v>1029709</v>
      </c>
      <c r="D121" s="32">
        <v>2212951</v>
      </c>
      <c r="E121" s="32">
        <v>202782</v>
      </c>
      <c r="F121" s="32">
        <v>504747</v>
      </c>
      <c r="G121" s="32">
        <v>631931</v>
      </c>
      <c r="H121" s="32">
        <v>308627</v>
      </c>
      <c r="I121" s="32">
        <v>830390</v>
      </c>
      <c r="J121" s="32">
        <v>2359027</v>
      </c>
      <c r="K121" s="32">
        <v>283563</v>
      </c>
      <c r="L121" s="32">
        <v>431691</v>
      </c>
      <c r="M121" s="32">
        <v>409116</v>
      </c>
      <c r="N121" s="32">
        <v>1277681</v>
      </c>
      <c r="O121" s="32">
        <v>519376</v>
      </c>
      <c r="P121" s="40" t="s">
        <v>83</v>
      </c>
    </row>
    <row r="122" spans="1:16" x14ac:dyDescent="0.2">
      <c r="A122" s="8" t="s">
        <v>279</v>
      </c>
      <c r="B122" s="32">
        <v>676102</v>
      </c>
      <c r="C122" s="32">
        <v>6000857</v>
      </c>
      <c r="D122" s="32">
        <v>3594664</v>
      </c>
      <c r="E122" s="32">
        <v>3285</v>
      </c>
      <c r="F122" s="32">
        <v>-1372118</v>
      </c>
      <c r="G122" s="32">
        <v>2005695</v>
      </c>
      <c r="H122" s="32">
        <v>2074560</v>
      </c>
      <c r="I122" s="32">
        <v>712076</v>
      </c>
      <c r="J122" s="32">
        <v>11390292</v>
      </c>
      <c r="K122" s="32">
        <v>991630</v>
      </c>
      <c r="L122" s="32">
        <v>-830688</v>
      </c>
      <c r="M122" s="32">
        <v>3792592</v>
      </c>
      <c r="N122" s="32">
        <v>-5626114</v>
      </c>
      <c r="O122" s="32">
        <v>-41865</v>
      </c>
      <c r="P122" s="40" t="s">
        <v>277</v>
      </c>
    </row>
    <row r="123" spans="1:16" x14ac:dyDescent="0.2">
      <c r="A123" s="8" t="s">
        <v>141</v>
      </c>
      <c r="B123" s="32">
        <v>154800</v>
      </c>
      <c r="C123" s="32">
        <v>915278</v>
      </c>
      <c r="D123" s="32">
        <v>1284107</v>
      </c>
      <c r="E123" s="32">
        <v>57493</v>
      </c>
      <c r="F123" s="32">
        <v>-205395</v>
      </c>
      <c r="G123" s="32">
        <v>513146</v>
      </c>
      <c r="H123" s="32">
        <v>571529</v>
      </c>
      <c r="I123" s="32">
        <v>237071</v>
      </c>
      <c r="J123" s="32">
        <v>1308758</v>
      </c>
      <c r="K123" s="32">
        <v>126701</v>
      </c>
      <c r="L123" s="32">
        <v>-21883</v>
      </c>
      <c r="M123" s="32">
        <v>734315</v>
      </c>
      <c r="N123" s="32">
        <v>77626</v>
      </c>
      <c r="O123" s="32">
        <v>0</v>
      </c>
      <c r="P123" s="40" t="s">
        <v>267</v>
      </c>
    </row>
    <row r="124" spans="1:16" x14ac:dyDescent="0.2">
      <c r="A124" s="8" t="s">
        <v>280</v>
      </c>
      <c r="B124" s="32">
        <v>521302</v>
      </c>
      <c r="C124" s="32">
        <v>5085579</v>
      </c>
      <c r="D124" s="32">
        <v>2310557</v>
      </c>
      <c r="E124" s="32">
        <v>-54208</v>
      </c>
      <c r="F124" s="32">
        <v>-1166723</v>
      </c>
      <c r="G124" s="32">
        <v>1492549</v>
      </c>
      <c r="H124" s="32">
        <v>1503031</v>
      </c>
      <c r="I124" s="32">
        <v>475005</v>
      </c>
      <c r="J124" s="32">
        <v>10081534</v>
      </c>
      <c r="K124" s="32">
        <v>864929</v>
      </c>
      <c r="L124" s="32">
        <v>-808805</v>
      </c>
      <c r="M124" s="32">
        <v>3058277</v>
      </c>
      <c r="N124" s="32">
        <v>-5703740</v>
      </c>
      <c r="O124" s="32">
        <v>-41865</v>
      </c>
      <c r="P124" s="40" t="s">
        <v>278</v>
      </c>
    </row>
    <row r="125" spans="1:16" x14ac:dyDescent="0.2">
      <c r="A125" s="8" t="s">
        <v>281</v>
      </c>
      <c r="B125" s="32">
        <v>0</v>
      </c>
      <c r="C125" s="32">
        <v>0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v>-4549</v>
      </c>
      <c r="K125" s="32">
        <v>0</v>
      </c>
      <c r="L125" s="32">
        <v>0</v>
      </c>
      <c r="M125" s="32">
        <v>0</v>
      </c>
      <c r="N125" s="32">
        <v>0</v>
      </c>
      <c r="O125" s="32">
        <v>0</v>
      </c>
      <c r="P125" s="40" t="s">
        <v>296</v>
      </c>
    </row>
    <row r="126" spans="1:16" x14ac:dyDescent="0.2">
      <c r="A126" s="8" t="s">
        <v>212</v>
      </c>
      <c r="B126" s="32">
        <v>521302</v>
      </c>
      <c r="C126" s="32">
        <v>5085579</v>
      </c>
      <c r="D126" s="32">
        <v>2310557</v>
      </c>
      <c r="E126" s="32">
        <v>-54208</v>
      </c>
      <c r="F126" s="32">
        <v>-1166723</v>
      </c>
      <c r="G126" s="32">
        <v>1492549</v>
      </c>
      <c r="H126" s="32">
        <v>1503031</v>
      </c>
      <c r="I126" s="32">
        <v>475005</v>
      </c>
      <c r="J126" s="32">
        <v>10076985</v>
      </c>
      <c r="K126" s="32">
        <v>864929</v>
      </c>
      <c r="L126" s="32">
        <v>-808805</v>
      </c>
      <c r="M126" s="32">
        <v>3058277</v>
      </c>
      <c r="N126" s="32">
        <v>-5703740</v>
      </c>
      <c r="O126" s="32">
        <v>-41865</v>
      </c>
      <c r="P126" s="40" t="s">
        <v>268</v>
      </c>
    </row>
    <row r="127" spans="1:16" x14ac:dyDescent="0.2">
      <c r="A127" s="8" t="s">
        <v>213</v>
      </c>
      <c r="B127" s="32">
        <v>521302</v>
      </c>
      <c r="C127" s="32">
        <v>5085579</v>
      </c>
      <c r="D127" s="32">
        <v>2310557</v>
      </c>
      <c r="E127" s="32">
        <v>-54208</v>
      </c>
      <c r="F127" s="32">
        <v>-1166723</v>
      </c>
      <c r="G127" s="32">
        <v>1492549</v>
      </c>
      <c r="H127" s="32">
        <v>1503031</v>
      </c>
      <c r="I127" s="32">
        <v>503900</v>
      </c>
      <c r="J127" s="32">
        <v>10076985</v>
      </c>
      <c r="K127" s="32">
        <v>864929</v>
      </c>
      <c r="L127" s="32">
        <v>-815350</v>
      </c>
      <c r="M127" s="32">
        <v>3058277</v>
      </c>
      <c r="N127" s="32">
        <v>-5703740</v>
      </c>
      <c r="O127" s="32">
        <v>-41865</v>
      </c>
      <c r="P127" s="8" t="s">
        <v>269</v>
      </c>
    </row>
    <row r="128" spans="1:16" x14ac:dyDescent="0.2">
      <c r="A128" s="8" t="s">
        <v>214</v>
      </c>
      <c r="B128" s="32">
        <v>0</v>
      </c>
      <c r="C128" s="32">
        <v>0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-28895</v>
      </c>
      <c r="J128" s="32">
        <v>0</v>
      </c>
      <c r="K128" s="32">
        <v>0</v>
      </c>
      <c r="L128" s="32">
        <v>6545</v>
      </c>
      <c r="M128" s="32">
        <v>0</v>
      </c>
      <c r="N128" s="32">
        <v>0</v>
      </c>
      <c r="O128" s="32">
        <v>0</v>
      </c>
      <c r="P128" s="8" t="s">
        <v>270</v>
      </c>
    </row>
    <row r="129" spans="1:16" x14ac:dyDescent="0.2">
      <c r="A129" s="36" t="s">
        <v>190</v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6" t="s">
        <v>190</v>
      </c>
    </row>
    <row r="130" spans="1:16" x14ac:dyDescent="0.2">
      <c r="A130" s="37" t="s">
        <v>32</v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7" t="s">
        <v>33</v>
      </c>
    </row>
    <row r="131" spans="1:16" x14ac:dyDescent="0.2">
      <c r="A131" s="8" t="s">
        <v>215</v>
      </c>
      <c r="B131" s="32">
        <v>486414</v>
      </c>
      <c r="C131" s="32">
        <v>2861503</v>
      </c>
      <c r="D131" s="32">
        <v>6138626</v>
      </c>
      <c r="E131" s="32">
        <v>753100</v>
      </c>
      <c r="F131" s="32">
        <v>943462</v>
      </c>
      <c r="G131" s="32">
        <v>3040953</v>
      </c>
      <c r="H131" s="32">
        <v>2432114</v>
      </c>
      <c r="I131" s="32">
        <v>3346676</v>
      </c>
      <c r="J131" s="32">
        <v>8392255</v>
      </c>
      <c r="K131" s="32">
        <v>-90914</v>
      </c>
      <c r="L131" s="32">
        <v>-226651</v>
      </c>
      <c r="M131" s="32">
        <v>4274940</v>
      </c>
      <c r="N131" s="32">
        <v>-629436</v>
      </c>
      <c r="O131" s="32">
        <v>-25915</v>
      </c>
      <c r="P131" s="8" t="s">
        <v>271</v>
      </c>
    </row>
    <row r="132" spans="1:16" x14ac:dyDescent="0.2">
      <c r="A132" s="8" t="s">
        <v>216</v>
      </c>
      <c r="B132" s="32">
        <v>-1636810</v>
      </c>
      <c r="C132" s="32">
        <v>-2265277</v>
      </c>
      <c r="D132" s="32">
        <v>1034042</v>
      </c>
      <c r="E132" s="32">
        <v>-1663084</v>
      </c>
      <c r="F132" s="32">
        <v>474346</v>
      </c>
      <c r="G132" s="32">
        <v>-1339973</v>
      </c>
      <c r="H132" s="32">
        <v>-1680856</v>
      </c>
      <c r="I132" s="32">
        <v>-3965514</v>
      </c>
      <c r="J132" s="32">
        <v>-3389639</v>
      </c>
      <c r="K132" s="32">
        <v>377455</v>
      </c>
      <c r="L132" s="32">
        <v>193891</v>
      </c>
      <c r="M132" s="32">
        <v>-5193609</v>
      </c>
      <c r="N132" s="32">
        <v>-1189609</v>
      </c>
      <c r="O132" s="32">
        <v>-130020</v>
      </c>
      <c r="P132" s="8" t="s">
        <v>272</v>
      </c>
    </row>
    <row r="133" spans="1:16" x14ac:dyDescent="0.2">
      <c r="A133" s="8" t="s">
        <v>217</v>
      </c>
      <c r="B133" s="32">
        <v>139533</v>
      </c>
      <c r="C133" s="32">
        <v>0</v>
      </c>
      <c r="D133" s="32">
        <v>0</v>
      </c>
      <c r="E133" s="32">
        <v>0</v>
      </c>
      <c r="F133" s="32">
        <v>-29000</v>
      </c>
      <c r="G133" s="32">
        <v>-800000</v>
      </c>
      <c r="H133" s="32">
        <v>0</v>
      </c>
      <c r="I133" s="32">
        <v>925508</v>
      </c>
      <c r="J133" s="32">
        <v>-4132360</v>
      </c>
      <c r="K133" s="32">
        <v>0</v>
      </c>
      <c r="L133" s="32">
        <v>-53696</v>
      </c>
      <c r="M133" s="32">
        <v>812036</v>
      </c>
      <c r="N133" s="32">
        <v>-365594</v>
      </c>
      <c r="O133" s="32">
        <v>-21847</v>
      </c>
      <c r="P133" s="8" t="s">
        <v>273</v>
      </c>
    </row>
    <row r="134" spans="1:16" x14ac:dyDescent="0.2">
      <c r="A134" s="8" t="s">
        <v>276</v>
      </c>
      <c r="B134" s="32">
        <v>0</v>
      </c>
      <c r="C134" s="32">
        <v>0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2">
        <v>0</v>
      </c>
      <c r="M134" s="32">
        <v>0</v>
      </c>
      <c r="N134" s="32">
        <v>0</v>
      </c>
      <c r="O134" s="32">
        <v>0</v>
      </c>
      <c r="P134" s="8" t="s">
        <v>298</v>
      </c>
    </row>
    <row r="135" spans="1:16" x14ac:dyDescent="0.2">
      <c r="A135" s="8" t="s">
        <v>218</v>
      </c>
      <c r="B135" s="32">
        <v>4413511</v>
      </c>
      <c r="C135" s="32">
        <v>18643749</v>
      </c>
      <c r="D135" s="32">
        <v>26864999</v>
      </c>
      <c r="E135" s="32">
        <v>7006474</v>
      </c>
      <c r="F135" s="32">
        <v>2616486</v>
      </c>
      <c r="G135" s="32">
        <v>7591256</v>
      </c>
      <c r="H135" s="32">
        <v>933570</v>
      </c>
      <c r="I135" s="32">
        <v>5692954</v>
      </c>
      <c r="J135" s="32">
        <v>1924323</v>
      </c>
      <c r="K135" s="32">
        <v>7612505</v>
      </c>
      <c r="L135" s="32">
        <v>3364847</v>
      </c>
      <c r="M135" s="32">
        <v>3510544</v>
      </c>
      <c r="N135" s="32">
        <v>6087702</v>
      </c>
      <c r="O135" s="32">
        <v>5453099</v>
      </c>
      <c r="P135" s="8" t="s">
        <v>274</v>
      </c>
    </row>
    <row r="136" spans="1:16" x14ac:dyDescent="0.2">
      <c r="A136" s="8" t="s">
        <v>219</v>
      </c>
      <c r="B136" s="32">
        <v>3402648</v>
      </c>
      <c r="C136" s="32">
        <v>19239975</v>
      </c>
      <c r="D136" s="32">
        <v>34037667</v>
      </c>
      <c r="E136" s="32">
        <v>6096490</v>
      </c>
      <c r="F136" s="32">
        <v>4005294</v>
      </c>
      <c r="G136" s="32">
        <v>8492236</v>
      </c>
      <c r="H136" s="32">
        <v>1684828</v>
      </c>
      <c r="I136" s="32">
        <v>5999624</v>
      </c>
      <c r="J136" s="32">
        <v>2794579</v>
      </c>
      <c r="K136" s="32">
        <v>7899046</v>
      </c>
      <c r="L136" s="32">
        <v>3278391</v>
      </c>
      <c r="M136" s="32">
        <v>3403911</v>
      </c>
      <c r="N136" s="32">
        <v>3903063</v>
      </c>
      <c r="O136" s="32">
        <v>5275317</v>
      </c>
      <c r="P136" s="8" t="s">
        <v>275</v>
      </c>
    </row>
    <row r="137" spans="1:16" x14ac:dyDescent="0.2">
      <c r="B137" s="31"/>
    </row>
    <row r="138" spans="1:16" x14ac:dyDescent="0.2"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</row>
    <row r="139" spans="1:16" x14ac:dyDescent="0.2"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</row>
    <row r="141" spans="1:16" x14ac:dyDescent="0.2"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</row>
    <row r="142" spans="1:16" x14ac:dyDescent="0.2"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</row>
    <row r="145" spans="2:15" x14ac:dyDescent="0.2"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6D0BA-0A21-4298-933D-330171443193}">
  <dimension ref="A3:P30"/>
  <sheetViews>
    <sheetView zoomScaleNormal="100" workbookViewId="0"/>
  </sheetViews>
  <sheetFormatPr defaultRowHeight="12.75" x14ac:dyDescent="0.2"/>
  <cols>
    <col min="1" max="1" width="60.28515625" bestFit="1" customWidth="1"/>
    <col min="2" max="2" width="20.42578125" customWidth="1"/>
    <col min="3" max="3" width="22.42578125" customWidth="1"/>
    <col min="4" max="4" width="17.28515625" customWidth="1"/>
    <col min="5" max="5" width="19.140625" customWidth="1"/>
    <col min="6" max="6" width="16.42578125" customWidth="1"/>
    <col min="7" max="7" width="19.85546875" customWidth="1"/>
    <col min="8" max="8" width="21.85546875" customWidth="1"/>
    <col min="9" max="9" width="20.7109375" customWidth="1"/>
    <col min="10" max="10" width="24.28515625" customWidth="1"/>
    <col min="11" max="11" width="16.7109375" customWidth="1"/>
    <col min="12" max="12" width="16.85546875" customWidth="1"/>
    <col min="13" max="13" width="17.5703125" customWidth="1"/>
    <col min="14" max="14" width="24.7109375" customWidth="1"/>
    <col min="15" max="15" width="21.42578125" customWidth="1"/>
    <col min="16" max="16" width="38.42578125" bestFit="1" customWidth="1"/>
  </cols>
  <sheetData>
    <row r="3" spans="1:16" s="26" customFormat="1" ht="28.5" x14ac:dyDescent="0.2">
      <c r="A3" s="10"/>
      <c r="B3" s="15" t="s">
        <v>18</v>
      </c>
      <c r="C3" s="15" t="s">
        <v>24</v>
      </c>
      <c r="D3" s="15" t="s">
        <v>15</v>
      </c>
      <c r="E3" s="15" t="s">
        <v>16</v>
      </c>
      <c r="F3" s="15" t="s">
        <v>25</v>
      </c>
      <c r="G3" s="15" t="s">
        <v>19</v>
      </c>
      <c r="H3" s="15" t="s">
        <v>20</v>
      </c>
      <c r="I3" s="15" t="s">
        <v>14</v>
      </c>
      <c r="J3" s="15" t="s">
        <v>26</v>
      </c>
      <c r="K3" s="14" t="s">
        <v>17</v>
      </c>
      <c r="L3" s="14" t="s">
        <v>13</v>
      </c>
      <c r="M3" s="14" t="s">
        <v>22</v>
      </c>
      <c r="N3" s="15" t="s">
        <v>23</v>
      </c>
      <c r="O3" s="14" t="s">
        <v>21</v>
      </c>
      <c r="P3" s="10"/>
    </row>
    <row r="4" spans="1:16" ht="85.5" x14ac:dyDescent="0.2">
      <c r="A4" s="13" t="s">
        <v>34</v>
      </c>
      <c r="B4" s="15" t="s">
        <v>9</v>
      </c>
      <c r="C4" s="15" t="s">
        <v>0</v>
      </c>
      <c r="D4" s="15" t="s">
        <v>7</v>
      </c>
      <c r="E4" s="15" t="s">
        <v>2</v>
      </c>
      <c r="F4" s="15" t="s">
        <v>3</v>
      </c>
      <c r="G4" s="15" t="s">
        <v>5</v>
      </c>
      <c r="H4" s="15" t="s">
        <v>12</v>
      </c>
      <c r="I4" s="15" t="s">
        <v>6</v>
      </c>
      <c r="J4" s="15" t="s">
        <v>27</v>
      </c>
      <c r="K4" s="14" t="s">
        <v>10</v>
      </c>
      <c r="L4" s="14" t="s">
        <v>8</v>
      </c>
      <c r="M4" s="14" t="s">
        <v>4</v>
      </c>
      <c r="N4" s="15" t="s">
        <v>1</v>
      </c>
      <c r="O4" s="14" t="s">
        <v>11</v>
      </c>
      <c r="P4" s="13" t="s">
        <v>35</v>
      </c>
    </row>
    <row r="5" spans="1:16" ht="15" x14ac:dyDescent="0.2">
      <c r="A5" s="16"/>
      <c r="B5" s="12">
        <v>121002</v>
      </c>
      <c r="C5" s="12">
        <v>121003</v>
      </c>
      <c r="D5" s="12">
        <v>121004</v>
      </c>
      <c r="E5" s="12">
        <v>121005</v>
      </c>
      <c r="F5" s="12">
        <v>121006</v>
      </c>
      <c r="G5" s="12">
        <v>121007</v>
      </c>
      <c r="H5" s="12">
        <v>121008</v>
      </c>
      <c r="I5" s="12">
        <v>121009</v>
      </c>
      <c r="J5" s="12">
        <v>121014</v>
      </c>
      <c r="K5" s="11">
        <v>121021</v>
      </c>
      <c r="L5" s="11">
        <v>121022</v>
      </c>
      <c r="M5" s="11">
        <v>121023</v>
      </c>
      <c r="N5" s="12">
        <v>121027</v>
      </c>
      <c r="O5" s="11">
        <v>121032</v>
      </c>
      <c r="P5" s="16"/>
    </row>
    <row r="6" spans="1:16" ht="14.25" x14ac:dyDescent="0.2">
      <c r="A6" s="17" t="s">
        <v>36</v>
      </c>
      <c r="B6" s="18">
        <v>1</v>
      </c>
      <c r="C6" s="18">
        <v>1</v>
      </c>
      <c r="D6" s="18">
        <v>1</v>
      </c>
      <c r="E6" s="18">
        <v>1</v>
      </c>
      <c r="F6" s="18">
        <v>1</v>
      </c>
      <c r="G6" s="18">
        <v>1</v>
      </c>
      <c r="H6" s="18">
        <v>1</v>
      </c>
      <c r="I6" s="18">
        <v>1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8">
        <v>1</v>
      </c>
      <c r="P6" s="19" t="s">
        <v>60</v>
      </c>
    </row>
    <row r="7" spans="1:16" ht="14.25" x14ac:dyDescent="0.2">
      <c r="A7" s="17" t="s">
        <v>309</v>
      </c>
      <c r="B7" s="24">
        <v>1.28</v>
      </c>
      <c r="C7" s="24">
        <v>3.02</v>
      </c>
      <c r="D7" s="24">
        <v>1.04</v>
      </c>
      <c r="E7" s="24">
        <v>0.92</v>
      </c>
      <c r="F7" s="24">
        <v>0.83</v>
      </c>
      <c r="G7" s="24">
        <v>2.0099999999999998</v>
      </c>
      <c r="H7" s="24">
        <v>1.5</v>
      </c>
      <c r="I7" s="24">
        <v>0.65</v>
      </c>
      <c r="J7" s="24">
        <v>1.76</v>
      </c>
      <c r="K7" s="24">
        <v>1.24</v>
      </c>
      <c r="L7" s="24">
        <v>0.52</v>
      </c>
      <c r="M7" s="24">
        <v>1.9</v>
      </c>
      <c r="N7" s="24">
        <v>0.69</v>
      </c>
      <c r="O7" s="24">
        <v>0.33</v>
      </c>
      <c r="P7" s="20" t="s">
        <v>308</v>
      </c>
    </row>
    <row r="8" spans="1:16" ht="14.25" x14ac:dyDescent="0.2">
      <c r="A8" s="17" t="s">
        <v>37</v>
      </c>
      <c r="B8" s="24">
        <v>105265.88</v>
      </c>
      <c r="C8" s="27">
        <v>20698.64</v>
      </c>
      <c r="D8" s="27">
        <v>168374.1</v>
      </c>
      <c r="E8" s="27">
        <v>548426.78</v>
      </c>
      <c r="F8" s="27">
        <v>71320.009999999995</v>
      </c>
      <c r="G8" s="27">
        <v>39855.78</v>
      </c>
      <c r="H8" s="27">
        <v>311066.39</v>
      </c>
      <c r="I8" s="27">
        <v>261517.02</v>
      </c>
      <c r="J8" s="27">
        <v>207614.77</v>
      </c>
      <c r="K8" s="27">
        <v>125927.38</v>
      </c>
      <c r="L8" s="27">
        <v>1050314.49</v>
      </c>
      <c r="M8" s="27">
        <v>52659.4</v>
      </c>
      <c r="N8" s="27">
        <v>465057.57</v>
      </c>
      <c r="O8" s="27">
        <v>72.36</v>
      </c>
      <c r="P8" s="20" t="s">
        <v>57</v>
      </c>
    </row>
    <row r="9" spans="1:16" ht="14.25" x14ac:dyDescent="0.2">
      <c r="A9" s="17" t="s">
        <v>38</v>
      </c>
      <c r="B9" s="27">
        <v>81328</v>
      </c>
      <c r="C9" s="27">
        <v>6193</v>
      </c>
      <c r="D9" s="27">
        <v>157154</v>
      </c>
      <c r="E9" s="27">
        <v>652768</v>
      </c>
      <c r="F9" s="27">
        <v>81495</v>
      </c>
      <c r="G9" s="27">
        <v>20669</v>
      </c>
      <c r="H9" s="27">
        <v>173854</v>
      </c>
      <c r="I9" s="27">
        <v>413499</v>
      </c>
      <c r="J9" s="27">
        <v>117377</v>
      </c>
      <c r="K9" s="27">
        <v>108207</v>
      </c>
      <c r="L9" s="27">
        <v>2005057</v>
      </c>
      <c r="M9" s="27">
        <v>27355</v>
      </c>
      <c r="N9" s="27">
        <v>615139</v>
      </c>
      <c r="O9" s="27">
        <v>201</v>
      </c>
      <c r="P9" s="20" t="s">
        <v>39</v>
      </c>
    </row>
    <row r="10" spans="1:16" ht="14.25" x14ac:dyDescent="0.2">
      <c r="A10" s="17" t="s">
        <v>40</v>
      </c>
      <c r="B10" s="27">
        <v>88</v>
      </c>
      <c r="C10" s="27">
        <v>58</v>
      </c>
      <c r="D10" s="27">
        <v>220</v>
      </c>
      <c r="E10" s="27">
        <v>179</v>
      </c>
      <c r="F10" s="27">
        <v>5</v>
      </c>
      <c r="G10" s="27">
        <v>58</v>
      </c>
      <c r="H10" s="27">
        <v>37</v>
      </c>
      <c r="I10" s="27">
        <v>526</v>
      </c>
      <c r="J10" s="27">
        <v>289</v>
      </c>
      <c r="K10" s="27">
        <v>43</v>
      </c>
      <c r="L10" s="27">
        <v>718</v>
      </c>
      <c r="M10" s="27">
        <v>13</v>
      </c>
      <c r="N10" s="27">
        <v>60</v>
      </c>
      <c r="O10" s="27">
        <v>2</v>
      </c>
      <c r="P10" s="20" t="s">
        <v>58</v>
      </c>
    </row>
    <row r="11" spans="1:16" ht="14.25" x14ac:dyDescent="0.2">
      <c r="A11" s="17" t="s">
        <v>41</v>
      </c>
      <c r="B11" s="27">
        <v>22050000</v>
      </c>
      <c r="C11" s="27">
        <v>10000000</v>
      </c>
      <c r="D11" s="27">
        <v>30000000</v>
      </c>
      <c r="E11" s="27">
        <v>8000000</v>
      </c>
      <c r="F11" s="27">
        <v>8720000</v>
      </c>
      <c r="G11" s="27">
        <v>8000000</v>
      </c>
      <c r="H11" s="27">
        <v>14000000</v>
      </c>
      <c r="I11" s="27">
        <v>9100000</v>
      </c>
      <c r="J11" s="27">
        <v>26000000</v>
      </c>
      <c r="K11" s="27">
        <v>8000000</v>
      </c>
      <c r="L11" s="27">
        <v>18150000</v>
      </c>
      <c r="M11" s="27">
        <v>10054312</v>
      </c>
      <c r="N11" s="27">
        <v>9500000</v>
      </c>
      <c r="O11" s="27">
        <v>10000000</v>
      </c>
      <c r="P11" s="20" t="s">
        <v>59</v>
      </c>
    </row>
    <row r="12" spans="1:16" ht="14.25" x14ac:dyDescent="0.2">
      <c r="A12" s="17" t="s">
        <v>310</v>
      </c>
      <c r="B12" s="27">
        <v>28224000</v>
      </c>
      <c r="C12" s="27">
        <v>30200000</v>
      </c>
      <c r="D12" s="27">
        <v>31200000</v>
      </c>
      <c r="E12" s="27">
        <v>7360000</v>
      </c>
      <c r="F12" s="27">
        <v>7237600</v>
      </c>
      <c r="G12" s="27">
        <v>16079999.999999998</v>
      </c>
      <c r="H12" s="27">
        <v>21000000</v>
      </c>
      <c r="I12" s="27">
        <v>5915000</v>
      </c>
      <c r="J12" s="27">
        <v>45760000</v>
      </c>
      <c r="K12" s="27">
        <v>9920000</v>
      </c>
      <c r="L12" s="27">
        <v>9438000</v>
      </c>
      <c r="M12" s="27">
        <v>19103192.800000001</v>
      </c>
      <c r="N12" s="27">
        <v>6554999.9999999991</v>
      </c>
      <c r="O12" s="27">
        <v>3300000</v>
      </c>
      <c r="P12" s="20" t="s">
        <v>311</v>
      </c>
    </row>
    <row r="13" spans="1:16" ht="14.25" x14ac:dyDescent="0.2">
      <c r="A13" s="17" t="s">
        <v>42</v>
      </c>
      <c r="B13" s="28">
        <v>45657</v>
      </c>
      <c r="C13" s="28">
        <v>45657</v>
      </c>
      <c r="D13" s="28">
        <v>45657</v>
      </c>
      <c r="E13" s="28">
        <v>45657</v>
      </c>
      <c r="F13" s="28">
        <v>45657</v>
      </c>
      <c r="G13" s="28">
        <v>45657</v>
      </c>
      <c r="H13" s="28">
        <v>45657</v>
      </c>
      <c r="I13" s="28">
        <v>45657</v>
      </c>
      <c r="J13" s="28">
        <v>45657</v>
      </c>
      <c r="K13" s="28">
        <v>45657</v>
      </c>
      <c r="L13" s="28">
        <v>45657</v>
      </c>
      <c r="M13" s="28">
        <v>45657</v>
      </c>
      <c r="N13" s="28">
        <v>45657</v>
      </c>
      <c r="O13" s="28">
        <v>45657</v>
      </c>
      <c r="P13" s="20" t="s">
        <v>43</v>
      </c>
    </row>
    <row r="14" spans="1:16" ht="38.25" x14ac:dyDescent="0.2">
      <c r="A14" s="46" t="s">
        <v>312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45" t="s">
        <v>313</v>
      </c>
    </row>
    <row r="15" spans="1:16" x14ac:dyDescent="0.2"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42"/>
    </row>
    <row r="16" spans="1:16" ht="15" x14ac:dyDescent="0.2">
      <c r="A16" s="21" t="s">
        <v>44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41" t="s">
        <v>45</v>
      </c>
    </row>
    <row r="17" spans="1:16" ht="14.25" x14ac:dyDescent="0.2">
      <c r="A17" s="22" t="s">
        <v>46</v>
      </c>
      <c r="B17" s="23">
        <f>+B9*100/B11</f>
        <v>0.36883446712018142</v>
      </c>
      <c r="C17" s="23">
        <f t="shared" ref="C17:O17" si="0">+C9*100/C11</f>
        <v>6.1929999999999999E-2</v>
      </c>
      <c r="D17" s="23">
        <f t="shared" si="0"/>
        <v>0.52384666666666668</v>
      </c>
      <c r="E17" s="23">
        <f t="shared" si="0"/>
        <v>8.1595999999999993</v>
      </c>
      <c r="F17" s="23">
        <f t="shared" si="0"/>
        <v>0.93457568807339453</v>
      </c>
      <c r="G17" s="23">
        <f t="shared" si="0"/>
        <v>0.25836249999999999</v>
      </c>
      <c r="H17" s="23">
        <f t="shared" si="0"/>
        <v>1.2418142857142858</v>
      </c>
      <c r="I17" s="23">
        <f t="shared" si="0"/>
        <v>4.5439450549450546</v>
      </c>
      <c r="J17" s="23">
        <f t="shared" si="0"/>
        <v>0.45145000000000002</v>
      </c>
      <c r="K17" s="23">
        <f>+K9*100/K11</f>
        <v>1.3525875000000001</v>
      </c>
      <c r="L17" s="23">
        <f t="shared" si="0"/>
        <v>11.047146005509642</v>
      </c>
      <c r="M17" s="23">
        <f t="shared" si="0"/>
        <v>0.27207232081121013</v>
      </c>
      <c r="N17" s="23">
        <f>+N9*100/N11</f>
        <v>6.4751473684210525</v>
      </c>
      <c r="O17" s="23">
        <f t="shared" si="0"/>
        <v>2.0100000000000001E-3</v>
      </c>
      <c r="P17" s="19" t="s">
        <v>47</v>
      </c>
    </row>
    <row r="18" spans="1:16" ht="14.25" x14ac:dyDescent="0.2">
      <c r="A18" s="17" t="s">
        <v>48</v>
      </c>
      <c r="B18" s="24">
        <f>'Annual Financial Data'!B127/'Financial Ratios'!B11</f>
        <v>2.3641814058956916E-2</v>
      </c>
      <c r="C18" s="24">
        <f>'Annual Financial Data'!C127/'Financial Ratios'!C11</f>
        <v>0.50855790000000001</v>
      </c>
      <c r="D18" s="24">
        <f>'Annual Financial Data'!D127/'Financial Ratios'!D11</f>
        <v>7.7018566666666663E-2</v>
      </c>
      <c r="E18" s="24">
        <f>'Annual Financial Data'!E127/'Financial Ratios'!E11</f>
        <v>-6.7759999999999999E-3</v>
      </c>
      <c r="F18" s="24">
        <f>'Annual Financial Data'!F127/'Financial Ratios'!F11</f>
        <v>-0.13379850917431194</v>
      </c>
      <c r="G18" s="24">
        <f>'Annual Financial Data'!G127/'Financial Ratios'!G11</f>
        <v>0.18656862499999999</v>
      </c>
      <c r="H18" s="24">
        <f>'Annual Financial Data'!H127/'Financial Ratios'!H11</f>
        <v>0.10735935714285715</v>
      </c>
      <c r="I18" s="24">
        <f>'Annual Financial Data'!I127/'Financial Ratios'!I11</f>
        <v>5.5373626373626375E-2</v>
      </c>
      <c r="J18" s="24">
        <f>'Annual Financial Data'!J127/'Financial Ratios'!J11</f>
        <v>0.38757634615384617</v>
      </c>
      <c r="K18" s="24">
        <f>'Annual Financial Data'!K127/'Financial Ratios'!K11</f>
        <v>0.10811612499999999</v>
      </c>
      <c r="L18" s="24">
        <f>'Annual Financial Data'!L127/'Financial Ratios'!L11</f>
        <v>-4.4922865013774106E-2</v>
      </c>
      <c r="M18" s="24">
        <f>'Annual Financial Data'!M127/'Financial Ratios'!M11</f>
        <v>0.30417566114916667</v>
      </c>
      <c r="N18" s="24">
        <f>'Annual Financial Data'!N127/'Financial Ratios'!N11</f>
        <v>-0.6003936842105263</v>
      </c>
      <c r="O18" s="24">
        <f>'Annual Financial Data'!O127/'Financial Ratios'!O11</f>
        <v>-4.1865000000000001E-3</v>
      </c>
      <c r="P18" s="20" t="s">
        <v>49</v>
      </c>
    </row>
    <row r="19" spans="1:16" ht="14.25" x14ac:dyDescent="0.2">
      <c r="A19" s="17" t="s">
        <v>50</v>
      </c>
      <c r="B19" s="24">
        <f>'Annual Financial Data'!B70/'Financial Ratios'!B11</f>
        <v>1.6379971428571429</v>
      </c>
      <c r="C19" s="24">
        <f>'Annual Financial Data'!C70/'Financial Ratios'!C11</f>
        <v>5.3465362000000001</v>
      </c>
      <c r="D19" s="24">
        <f>'Annual Financial Data'!D70/'Financial Ratios'!D11</f>
        <v>1.4844974333333334</v>
      </c>
      <c r="E19" s="24">
        <f>'Annual Financial Data'!E70/'Financial Ratios'!E11</f>
        <v>1.2889418749999999</v>
      </c>
      <c r="F19" s="24">
        <f>'Annual Financial Data'!F70/'Financial Ratios'!F11</f>
        <v>1.1711231651376146</v>
      </c>
      <c r="G19" s="24">
        <f>'Annual Financial Data'!G70/'Financial Ratios'!G11</f>
        <v>1.925523375</v>
      </c>
      <c r="H19" s="24">
        <f>'Annual Financial Data'!H70/'Financial Ratios'!H11</f>
        <v>1.3708912142857144</v>
      </c>
      <c r="I19" s="24">
        <f>'Annual Financial Data'!I70/'Financial Ratios'!I11</f>
        <v>1.16728989010989</v>
      </c>
      <c r="J19" s="24">
        <f>'Annual Financial Data'!J70/'Financial Ratios'!J11</f>
        <v>2.1502208846153845</v>
      </c>
      <c r="K19" s="24">
        <f>'Annual Financial Data'!K70/'Financial Ratios'!K11</f>
        <v>1.4802413750000001</v>
      </c>
      <c r="L19" s="24">
        <f>'Annual Financial Data'!L70/'Financial Ratios'!L11</f>
        <v>0.82375173553719006</v>
      </c>
      <c r="M19" s="24">
        <f>'Annual Financial Data'!M70/'Financial Ratios'!M11</f>
        <v>1.6985412825860189</v>
      </c>
      <c r="N19" s="24">
        <f>'Annual Financial Data'!N70/'Financial Ratios'!N11</f>
        <v>-0.27335389473684213</v>
      </c>
      <c r="O19" s="24">
        <f>'Annual Financial Data'!O70/'Financial Ratios'!O11</f>
        <v>0.48959859999999999</v>
      </c>
      <c r="P19" s="20" t="s">
        <v>61</v>
      </c>
    </row>
    <row r="20" spans="1:16" ht="14.25" x14ac:dyDescent="0.2">
      <c r="A20" s="17" t="s">
        <v>51</v>
      </c>
      <c r="B20" s="24">
        <f>+B12/'Annual Financial Data'!B127</f>
        <v>54.141361437324235</v>
      </c>
      <c r="C20" s="24">
        <f>+C12/'Annual Financial Data'!C127</f>
        <v>5.9383602142450247</v>
      </c>
      <c r="D20" s="24">
        <f>+D12/'Annual Financial Data'!D127</f>
        <v>13.503237531036888</v>
      </c>
      <c r="E20" s="24" t="s">
        <v>307</v>
      </c>
      <c r="F20" s="24" t="s">
        <v>307</v>
      </c>
      <c r="G20" s="24">
        <f>+G12/'Annual Financial Data'!G127</f>
        <v>10.773515643372511</v>
      </c>
      <c r="H20" s="24">
        <f>+H12/'Annual Financial Data'!H127</f>
        <v>13.971767714704487</v>
      </c>
      <c r="I20" s="24">
        <f>+I12/'Annual Financial Data'!I127</f>
        <v>11.738440166699743</v>
      </c>
      <c r="J20" s="24">
        <f>+J12/'Annual Financial Data'!J127</f>
        <v>4.5410407974210543</v>
      </c>
      <c r="K20" s="24">
        <f>+K12/'Annual Financial Data'!K127</f>
        <v>11.469149490883067</v>
      </c>
      <c r="L20" s="24" t="s">
        <v>307</v>
      </c>
      <c r="M20" s="24">
        <f>+M12/'Annual Financial Data'!M127</f>
        <v>6.246390631064485</v>
      </c>
      <c r="N20" s="24" t="s">
        <v>307</v>
      </c>
      <c r="O20" s="24" t="s">
        <v>307</v>
      </c>
      <c r="P20" s="20" t="s">
        <v>52</v>
      </c>
    </row>
    <row r="21" spans="1:16" ht="14.25" x14ac:dyDescent="0.2">
      <c r="A21" s="17" t="s">
        <v>53</v>
      </c>
      <c r="B21" s="24">
        <f>+B12/'Annual Financial Data'!B70</f>
        <v>0.78144214450051375</v>
      </c>
      <c r="C21" s="24">
        <f>+C12/'Annual Financial Data'!C70</f>
        <v>0.56485168846327083</v>
      </c>
      <c r="D21" s="24">
        <f>+D12/'Annual Financial Data'!D70</f>
        <v>0.70057379463752523</v>
      </c>
      <c r="E21" s="24">
        <f>+E12/'Annual Financial Data'!E70</f>
        <v>0.71376376068160563</v>
      </c>
      <c r="F21" s="24">
        <f>+F12/'Annual Financial Data'!F70</f>
        <v>0.70872135801572123</v>
      </c>
      <c r="G21" s="24">
        <f>+G12/'Annual Financial Data'!G70</f>
        <v>1.043872032973892</v>
      </c>
      <c r="H21" s="24">
        <f>+H12/'Annual Financial Data'!H70</f>
        <v>1.0941787242991095</v>
      </c>
      <c r="I21" s="24">
        <f>+I12/'Annual Financial Data'!I70</f>
        <v>0.55684539505333008</v>
      </c>
      <c r="J21" s="24">
        <f>+J12/'Annual Financial Data'!J70</f>
        <v>0.81852055879124974</v>
      </c>
      <c r="K21" s="24">
        <f>+K12/'Annual Financial Data'!K70</f>
        <v>0.83770121612767379</v>
      </c>
      <c r="L21" s="24">
        <f>+L12/'Annual Financial Data'!L70</f>
        <v>0.63125815408558061</v>
      </c>
      <c r="M21" s="24">
        <f>+M12/'Annual Financial Data'!M70</f>
        <v>1.1186069008032948</v>
      </c>
      <c r="N21" s="24">
        <f>+N12/'Annual Financial Data'!N70</f>
        <v>-2.5242003618213054</v>
      </c>
      <c r="O21" s="24">
        <f>+O12/'Annual Financial Data'!O70</f>
        <v>0.67402153519229835</v>
      </c>
      <c r="P21" s="20" t="s">
        <v>62</v>
      </c>
    </row>
    <row r="22" spans="1:16" x14ac:dyDescent="0.2">
      <c r="B22" s="4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42"/>
    </row>
    <row r="23" spans="1:16" ht="14.25" x14ac:dyDescent="0.2">
      <c r="A23" s="17" t="s">
        <v>54</v>
      </c>
      <c r="B23" s="24">
        <f>'Annual Financial Data'!B126*100/'Annual Financial Data'!B37</f>
        <v>0.52100232987989969</v>
      </c>
      <c r="C23" s="24">
        <f>'Annual Financial Data'!C126*100/'Annual Financial Data'!C37</f>
        <v>3.5563195057182182</v>
      </c>
      <c r="D23" s="24">
        <f>'Annual Financial Data'!D126*100/'Annual Financial Data'!D37</f>
        <v>2.1940528798424794</v>
      </c>
      <c r="E23" s="24">
        <f>'Annual Financial Data'!E126*100/'Annual Financial Data'!E37</f>
        <v>-0.16901075766193221</v>
      </c>
      <c r="F23" s="24">
        <f>'Annual Financial Data'!F126*100/'Annual Financial Data'!F37</f>
        <v>-3.3219569394375084</v>
      </c>
      <c r="G23" s="24">
        <f>'Annual Financial Data'!G126*100/'Annual Financial Data'!G37</f>
        <v>3.4788085631493622</v>
      </c>
      <c r="H23" s="24">
        <f>'Annual Financial Data'!H126*100/'Annual Financial Data'!H37</f>
        <v>3.583411174957932</v>
      </c>
      <c r="I23" s="24">
        <f>'Annual Financial Data'!I126*100/'Annual Financial Data'!I37</f>
        <v>1.382848814410309</v>
      </c>
      <c r="J23" s="24">
        <f>'Annual Financial Data'!J126*100/'Annual Financial Data'!J37</f>
        <v>7.3255749439927449</v>
      </c>
      <c r="K23" s="24">
        <f>'Annual Financial Data'!K126*100/'Annual Financial Data'!K37</f>
        <v>2.5899077950077509</v>
      </c>
      <c r="L23" s="24">
        <f>'Annual Financial Data'!L126*100/'Annual Financial Data'!L37</f>
        <v>-1.7879637140224542</v>
      </c>
      <c r="M23" s="24">
        <f>'Annual Financial Data'!M126*100/'Annual Financial Data'!M37</f>
        <v>6.1534435247241097</v>
      </c>
      <c r="N23" s="24">
        <f>'Annual Financial Data'!N126*100/'Annual Financial Data'!N37</f>
        <v>-31.18461504900128</v>
      </c>
      <c r="O23" s="24">
        <f>'Annual Financial Data'!O126*100/'Annual Financial Data'!O37</f>
        <v>-0.22624296229829777</v>
      </c>
      <c r="P23" s="20" t="s">
        <v>63</v>
      </c>
    </row>
    <row r="24" spans="1:16" ht="14.25" x14ac:dyDescent="0.2">
      <c r="A24" s="17" t="s">
        <v>55</v>
      </c>
      <c r="B24" s="24">
        <f>'Annual Financial Data'!B127*100/'Annual Financial Data'!B70</f>
        <v>1.4433367092276317</v>
      </c>
      <c r="C24" s="24">
        <f>'Annual Financial Data'!C127*100/'Annual Financial Data'!C70</f>
        <v>9.5119135263687173</v>
      </c>
      <c r="D24" s="24">
        <f>'Annual Financial Data'!D127*100/'Annual Financial Data'!D70</f>
        <v>5.1881912987701808</v>
      </c>
      <c r="E24" s="24">
        <f>'Annual Financial Data'!E127*100/'Annual Financial Data'!E70</f>
        <v>-0.52570252634549564</v>
      </c>
      <c r="F24" s="24">
        <f>'Annual Financial Data'!F127*100/'Annual Financial Data'!F70</f>
        <v>-11.42480254487919</v>
      </c>
      <c r="G24" s="24">
        <f>'Annual Financial Data'!G127*100/'Annual Financial Data'!G70</f>
        <v>9.689242281984761</v>
      </c>
      <c r="H24" s="24">
        <f>'Annual Financial Data'!H127*100/'Annual Financial Data'!H70</f>
        <v>7.8313549626762615</v>
      </c>
      <c r="I24" s="24">
        <f>'Annual Financial Data'!I127*100/'Annual Financial Data'!I70</f>
        <v>4.7437767467011502</v>
      </c>
      <c r="J24" s="24">
        <f>'Annual Financial Data'!J127*100/'Annual Financial Data'!J70</f>
        <v>18.024954967506648</v>
      </c>
      <c r="K24" s="24">
        <f>'Annual Financial Data'!K127*100/'Annual Financial Data'!K70</f>
        <v>7.3039523706057734</v>
      </c>
      <c r="L24" s="24">
        <f>'Annual Financial Data'!L127*100/'Annual Financial Data'!L70</f>
        <v>-5.4534470855443757</v>
      </c>
      <c r="M24" s="24">
        <f>'Annual Financial Data'!M127*100/'Annual Financial Data'!M70</f>
        <v>17.908052295676974</v>
      </c>
      <c r="N24" s="24" t="s">
        <v>307</v>
      </c>
      <c r="O24" s="24">
        <f>'Annual Financial Data'!O127*100/'Annual Financial Data'!O70</f>
        <v>-0.85508822941895668</v>
      </c>
      <c r="P24" s="20" t="s">
        <v>64</v>
      </c>
    </row>
    <row r="25" spans="1:16" x14ac:dyDescent="0.2">
      <c r="B25" s="4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42"/>
    </row>
    <row r="26" spans="1:16" ht="14.25" x14ac:dyDescent="0.2">
      <c r="A26" s="17" t="s">
        <v>67</v>
      </c>
      <c r="B26" s="24">
        <f>'Annual Financial Data'!B54*100/'Annual Financial Data'!B37</f>
        <v>63.902925315417079</v>
      </c>
      <c r="C26" s="24">
        <f>'Annual Financial Data'!C54*100/'Annual Financial Data'!C37</f>
        <v>62.61194452767608</v>
      </c>
      <c r="D26" s="24">
        <f>'Annual Financial Data'!D54*100/'Annual Financial Data'!D37</f>
        <v>57.710640308067241</v>
      </c>
      <c r="E26" s="24">
        <f>'Annual Financial Data'!E54*100/'Annual Financial Data'!E37</f>
        <v>67.850495443338033</v>
      </c>
      <c r="F26" s="24">
        <f>'Annual Financial Data'!F54*100/'Annual Financial Data'!F37</f>
        <v>70.923287939654841</v>
      </c>
      <c r="G26" s="24">
        <f>'Annual Financial Data'!G54*100/'Annual Financial Data'!G37</f>
        <v>64.096175305498122</v>
      </c>
      <c r="H26" s="24">
        <f>'Annual Financial Data'!H54*100/'Annual Financial Data'!H37</f>
        <v>54.242769073343737</v>
      </c>
      <c r="I26" s="24">
        <f>'Annual Financial Data'!I54*100/'Annual Financial Data'!I37</f>
        <v>66.362507176909801</v>
      </c>
      <c r="J26" s="24">
        <f>'Annual Financial Data'!J54*100/'Annual Financial Data'!J37</f>
        <v>59.358705987346632</v>
      </c>
      <c r="K26" s="24">
        <f>'Annual Financial Data'!K54*100/'Annual Financial Data'!K37</f>
        <v>64.541009256431536</v>
      </c>
      <c r="L26" s="24">
        <f>'Annual Financial Data'!L54*100/'Annual Financial Data'!L37</f>
        <v>65.067220542921731</v>
      </c>
      <c r="M26" s="24">
        <f>'Annual Financial Data'!M54*100/'Annual Financial Data'!M37</f>
        <v>65.638677935905079</v>
      </c>
      <c r="N26" s="24">
        <f>'Annual Financial Data'!N54*100/'Annual Financial Data'!N37</f>
        <v>114.19807736772356</v>
      </c>
      <c r="O26" s="24">
        <f>'Annual Financial Data'!O54*100/'Annual Financial Data'!O37</f>
        <v>73.541565125737634</v>
      </c>
      <c r="P26" s="20" t="s">
        <v>65</v>
      </c>
    </row>
    <row r="27" spans="1:16" ht="14.25" x14ac:dyDescent="0.2">
      <c r="A27" s="17" t="s">
        <v>56</v>
      </c>
      <c r="B27" s="24">
        <f t="shared" ref="B27:O27" si="1">100-B26</f>
        <v>36.097074684582921</v>
      </c>
      <c r="C27" s="24">
        <f t="shared" si="1"/>
        <v>37.38805547232392</v>
      </c>
      <c r="D27" s="24">
        <f t="shared" si="1"/>
        <v>42.289359691932759</v>
      </c>
      <c r="E27" s="24">
        <f t="shared" si="1"/>
        <v>32.149504556661967</v>
      </c>
      <c r="F27" s="24">
        <f t="shared" si="1"/>
        <v>29.076712060345159</v>
      </c>
      <c r="G27" s="24">
        <f t="shared" si="1"/>
        <v>35.903824694501878</v>
      </c>
      <c r="H27" s="24">
        <f t="shared" si="1"/>
        <v>45.757230926656263</v>
      </c>
      <c r="I27" s="24">
        <f t="shared" si="1"/>
        <v>33.637492823090199</v>
      </c>
      <c r="J27" s="24">
        <f t="shared" si="1"/>
        <v>40.641294012653368</v>
      </c>
      <c r="K27" s="24">
        <f>100-K26</f>
        <v>35.458990743568464</v>
      </c>
      <c r="L27" s="24">
        <f t="shared" si="1"/>
        <v>34.932779457078269</v>
      </c>
      <c r="M27" s="24">
        <f t="shared" si="1"/>
        <v>34.361322064094921</v>
      </c>
      <c r="N27" s="24">
        <f>100-N26</f>
        <v>-14.198077367723556</v>
      </c>
      <c r="O27" s="24">
        <f t="shared" si="1"/>
        <v>26.458434874262366</v>
      </c>
      <c r="P27" s="20" t="s">
        <v>66</v>
      </c>
    </row>
    <row r="28" spans="1:16" x14ac:dyDescent="0.2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30" spans="1:16" x14ac:dyDescent="0.2"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Annual Financial Data</vt:lpstr>
      <vt:lpstr>Financial Ratios</vt:lpstr>
      <vt:lpstr>'Annual Financial Data'!Print_Area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Hiba Saqallah</cp:lastModifiedBy>
  <cp:lastPrinted>2024-07-28T06:28:14Z</cp:lastPrinted>
  <dcterms:created xsi:type="dcterms:W3CDTF">2023-07-25T08:45:44Z</dcterms:created>
  <dcterms:modified xsi:type="dcterms:W3CDTF">2025-07-22T08:07:02Z</dcterms:modified>
</cp:coreProperties>
</file>